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G20有机房接线表 " sheetId="1" r:id="rId1"/>
    <sheet name="G20有机房裁线表" sheetId="5" r:id="rId2"/>
    <sheet name="G20有机房接线表试制" sheetId="2" r:id="rId3"/>
  </sheets>
  <externalReferences>
    <externalReference r:id="rId4"/>
  </externalReferences>
  <definedNames>
    <definedName name="_xlnm._FilterDatabase" localSheetId="0" hidden="1">'G20有机房接线表 '!$E$7:$E$140</definedName>
    <definedName name="_xlnm.Print_Area" localSheetId="0">'G20有机房接线表 '!$A$1:$J$224</definedName>
  </definedNames>
  <calcPr calcId="144525"/>
</workbook>
</file>

<file path=xl/calcChain.xml><?xml version="1.0" encoding="utf-8"?>
<calcChain xmlns="http://schemas.openxmlformats.org/spreadsheetml/2006/main">
  <c r="E122" i="1" l="1"/>
  <c r="A331" i="2" l="1"/>
  <c r="H331" i="2" s="1"/>
  <c r="K330" i="2"/>
  <c r="J330" i="2"/>
  <c r="I330" i="2"/>
  <c r="H330" i="2"/>
  <c r="G330" i="2"/>
  <c r="F330" i="2"/>
  <c r="E330" i="2"/>
  <c r="D330" i="2"/>
  <c r="C330" i="2"/>
  <c r="B330" i="2"/>
  <c r="K328" i="2"/>
  <c r="J328" i="2"/>
  <c r="I328" i="2"/>
  <c r="H328" i="2"/>
  <c r="G328" i="2"/>
  <c r="F328" i="2"/>
  <c r="E328" i="2"/>
  <c r="D328" i="2"/>
  <c r="C328" i="2"/>
  <c r="B328" i="2"/>
  <c r="K327" i="2"/>
  <c r="J327" i="2"/>
  <c r="I327" i="2"/>
  <c r="H327" i="2"/>
  <c r="G327" i="2"/>
  <c r="F327" i="2"/>
  <c r="E327" i="2"/>
  <c r="D327" i="2"/>
  <c r="C327" i="2"/>
  <c r="B327" i="2"/>
  <c r="K326" i="2"/>
  <c r="J326" i="2"/>
  <c r="I326" i="2"/>
  <c r="H326" i="2"/>
  <c r="G326" i="2"/>
  <c r="F326" i="2"/>
  <c r="E326" i="2"/>
  <c r="D326" i="2"/>
  <c r="C326" i="2"/>
  <c r="B326" i="2"/>
  <c r="K325" i="2"/>
  <c r="J325" i="2"/>
  <c r="I325" i="2"/>
  <c r="H325" i="2"/>
  <c r="G325" i="2"/>
  <c r="F325" i="2"/>
  <c r="E325" i="2"/>
  <c r="D325" i="2"/>
  <c r="C325" i="2"/>
  <c r="B325" i="2"/>
  <c r="K324" i="2"/>
  <c r="J324" i="2"/>
  <c r="I324" i="2"/>
  <c r="H324" i="2"/>
  <c r="G324" i="2"/>
  <c r="F324" i="2"/>
  <c r="E324" i="2"/>
  <c r="D324" i="2"/>
  <c r="C324" i="2"/>
  <c r="B324" i="2"/>
  <c r="K323" i="2"/>
  <c r="J323" i="2"/>
  <c r="I323" i="2"/>
  <c r="H323" i="2"/>
  <c r="G323" i="2"/>
  <c r="F323" i="2"/>
  <c r="E323" i="2"/>
  <c r="D323" i="2"/>
  <c r="C323" i="2"/>
  <c r="B323" i="2"/>
  <c r="K322" i="2"/>
  <c r="J322" i="2"/>
  <c r="I322" i="2"/>
  <c r="H322" i="2"/>
  <c r="G322" i="2"/>
  <c r="F322" i="2"/>
  <c r="E322" i="2"/>
  <c r="D322" i="2"/>
  <c r="C322" i="2"/>
  <c r="B322" i="2"/>
  <c r="K321" i="2"/>
  <c r="J321" i="2"/>
  <c r="I321" i="2"/>
  <c r="H321" i="2"/>
  <c r="G321" i="2"/>
  <c r="F321" i="2"/>
  <c r="E321" i="2"/>
  <c r="D321" i="2"/>
  <c r="C321" i="2"/>
  <c r="B321" i="2"/>
  <c r="K320" i="2"/>
  <c r="J320" i="2"/>
  <c r="I320" i="2"/>
  <c r="H320" i="2"/>
  <c r="G320" i="2"/>
  <c r="F320" i="2"/>
  <c r="E320" i="2"/>
  <c r="D320" i="2"/>
  <c r="C320" i="2"/>
  <c r="B320" i="2"/>
  <c r="K319" i="2"/>
  <c r="J319" i="2"/>
  <c r="I319" i="2"/>
  <c r="H319" i="2"/>
  <c r="G319" i="2"/>
  <c r="F319" i="2"/>
  <c r="E319" i="2"/>
  <c r="D319" i="2"/>
  <c r="C319" i="2"/>
  <c r="B319" i="2"/>
  <c r="K318" i="2"/>
  <c r="J318" i="2"/>
  <c r="I318" i="2"/>
  <c r="H318" i="2"/>
  <c r="G318" i="2"/>
  <c r="F318" i="2"/>
  <c r="E318" i="2"/>
  <c r="D318" i="2"/>
  <c r="C318" i="2"/>
  <c r="B318" i="2"/>
  <c r="K317" i="2"/>
  <c r="J317" i="2"/>
  <c r="I317" i="2"/>
  <c r="H317" i="2"/>
  <c r="G317" i="2"/>
  <c r="F317" i="2"/>
  <c r="E317" i="2"/>
  <c r="D317" i="2"/>
  <c r="C317" i="2"/>
  <c r="B317" i="2"/>
  <c r="K316" i="2"/>
  <c r="J316" i="2"/>
  <c r="I316" i="2"/>
  <c r="H316" i="2"/>
  <c r="G316" i="2"/>
  <c r="F316" i="2"/>
  <c r="E316" i="2"/>
  <c r="D316" i="2"/>
  <c r="C316" i="2"/>
  <c r="B316" i="2"/>
  <c r="K315" i="2"/>
  <c r="J315" i="2"/>
  <c r="I315" i="2"/>
  <c r="H315" i="2"/>
  <c r="G315" i="2"/>
  <c r="F315" i="2"/>
  <c r="E315" i="2"/>
  <c r="D315" i="2"/>
  <c r="C315" i="2"/>
  <c r="B315" i="2"/>
  <c r="K314" i="2"/>
  <c r="J314" i="2"/>
  <c r="I314" i="2"/>
  <c r="H314" i="2"/>
  <c r="G314" i="2"/>
  <c r="F314" i="2"/>
  <c r="E314" i="2"/>
  <c r="D314" i="2"/>
  <c r="C314" i="2"/>
  <c r="B314" i="2"/>
  <c r="K313" i="2"/>
  <c r="J313" i="2"/>
  <c r="I313" i="2"/>
  <c r="H313" i="2"/>
  <c r="G313" i="2"/>
  <c r="F313" i="2"/>
  <c r="E313" i="2"/>
  <c r="D313" i="2"/>
  <c r="C313" i="2"/>
  <c r="B313" i="2"/>
  <c r="K312" i="2"/>
  <c r="J312" i="2"/>
  <c r="I312" i="2"/>
  <c r="H312" i="2"/>
  <c r="G312" i="2"/>
  <c r="F312" i="2"/>
  <c r="E312" i="2"/>
  <c r="D312" i="2"/>
  <c r="C312" i="2"/>
  <c r="B312" i="2"/>
  <c r="K311" i="2"/>
  <c r="J311" i="2"/>
  <c r="I311" i="2"/>
  <c r="H311" i="2"/>
  <c r="G311" i="2"/>
  <c r="F311" i="2"/>
  <c r="E311" i="2"/>
  <c r="D311" i="2"/>
  <c r="C311" i="2"/>
  <c r="B311" i="2"/>
  <c r="K310" i="2"/>
  <c r="J310" i="2"/>
  <c r="I310" i="2"/>
  <c r="H310" i="2"/>
  <c r="G310" i="2"/>
  <c r="F310" i="2"/>
  <c r="E310" i="2"/>
  <c r="D310" i="2"/>
  <c r="C310" i="2"/>
  <c r="B310" i="2"/>
  <c r="K309" i="2"/>
  <c r="J309" i="2"/>
  <c r="I309" i="2"/>
  <c r="H309" i="2"/>
  <c r="G309" i="2"/>
  <c r="F309" i="2"/>
  <c r="E309" i="2"/>
  <c r="D309" i="2"/>
  <c r="C309" i="2"/>
  <c r="B309" i="2"/>
  <c r="K308" i="2"/>
  <c r="J308" i="2"/>
  <c r="I308" i="2"/>
  <c r="H308" i="2"/>
  <c r="G308" i="2"/>
  <c r="F308" i="2"/>
  <c r="E308" i="2"/>
  <c r="D308" i="2"/>
  <c r="C308" i="2"/>
  <c r="B308" i="2"/>
  <c r="K307" i="2"/>
  <c r="J307" i="2"/>
  <c r="I307" i="2"/>
  <c r="H307" i="2"/>
  <c r="G307" i="2"/>
  <c r="F307" i="2"/>
  <c r="E307" i="2"/>
  <c r="D307" i="2"/>
  <c r="C307" i="2"/>
  <c r="B307" i="2"/>
  <c r="K306" i="2"/>
  <c r="J306" i="2"/>
  <c r="I306" i="2"/>
  <c r="H306" i="2"/>
  <c r="G306" i="2"/>
  <c r="F306" i="2"/>
  <c r="E306" i="2"/>
  <c r="D306" i="2"/>
  <c r="C306" i="2"/>
  <c r="B306" i="2"/>
  <c r="K305" i="2"/>
  <c r="J305" i="2"/>
  <c r="I305" i="2"/>
  <c r="H305" i="2"/>
  <c r="G305" i="2"/>
  <c r="F305" i="2"/>
  <c r="E305" i="2"/>
  <c r="D305" i="2"/>
  <c r="C305" i="2"/>
  <c r="B305" i="2"/>
  <c r="K304" i="2"/>
  <c r="J304" i="2"/>
  <c r="I304" i="2"/>
  <c r="H304" i="2"/>
  <c r="G304" i="2"/>
  <c r="F304" i="2"/>
  <c r="E304" i="2"/>
  <c r="D304" i="2"/>
  <c r="C304" i="2"/>
  <c r="B304" i="2"/>
  <c r="K303" i="2"/>
  <c r="J303" i="2"/>
  <c r="I303" i="2"/>
  <c r="H303" i="2"/>
  <c r="G303" i="2"/>
  <c r="F303" i="2"/>
  <c r="E303" i="2"/>
  <c r="D303" i="2"/>
  <c r="C303" i="2"/>
  <c r="B303" i="2"/>
  <c r="K302" i="2"/>
  <c r="J302" i="2"/>
  <c r="I302" i="2"/>
  <c r="H302" i="2"/>
  <c r="G302" i="2"/>
  <c r="F302" i="2"/>
  <c r="E302" i="2"/>
  <c r="D302" i="2"/>
  <c r="C302" i="2"/>
  <c r="B302" i="2"/>
  <c r="K301" i="2"/>
  <c r="J301" i="2"/>
  <c r="I301" i="2"/>
  <c r="H301" i="2"/>
  <c r="G301" i="2"/>
  <c r="F301" i="2"/>
  <c r="E301" i="2"/>
  <c r="D301" i="2"/>
  <c r="C301" i="2"/>
  <c r="B301" i="2"/>
  <c r="K300" i="2"/>
  <c r="J300" i="2"/>
  <c r="I300" i="2"/>
  <c r="H300" i="2"/>
  <c r="G300" i="2"/>
  <c r="F300" i="2"/>
  <c r="E300" i="2"/>
  <c r="D300" i="2"/>
  <c r="C300" i="2"/>
  <c r="B300" i="2"/>
  <c r="K299" i="2"/>
  <c r="J299" i="2"/>
  <c r="I299" i="2"/>
  <c r="H299" i="2"/>
  <c r="G299" i="2"/>
  <c r="F299" i="2"/>
  <c r="E299" i="2"/>
  <c r="D299" i="2"/>
  <c r="C299" i="2"/>
  <c r="B299" i="2"/>
  <c r="K298" i="2"/>
  <c r="J298" i="2"/>
  <c r="I298" i="2"/>
  <c r="H298" i="2"/>
  <c r="G298" i="2"/>
  <c r="F298" i="2"/>
  <c r="E298" i="2"/>
  <c r="D298" i="2"/>
  <c r="C298" i="2"/>
  <c r="B298" i="2"/>
  <c r="K297" i="2"/>
  <c r="J297" i="2"/>
  <c r="I297" i="2"/>
  <c r="H297" i="2"/>
  <c r="G297" i="2"/>
  <c r="F297" i="2"/>
  <c r="E297" i="2"/>
  <c r="D297" i="2"/>
  <c r="C297" i="2"/>
  <c r="B297" i="2"/>
  <c r="K296" i="2"/>
  <c r="J296" i="2"/>
  <c r="I296" i="2"/>
  <c r="H296" i="2"/>
  <c r="G296" i="2"/>
  <c r="F296" i="2"/>
  <c r="E296" i="2"/>
  <c r="D296" i="2"/>
  <c r="C296" i="2"/>
  <c r="B296" i="2"/>
  <c r="K295" i="2"/>
  <c r="J295" i="2"/>
  <c r="I295" i="2"/>
  <c r="H295" i="2"/>
  <c r="G295" i="2"/>
  <c r="F295" i="2"/>
  <c r="E295" i="2"/>
  <c r="D295" i="2"/>
  <c r="C295" i="2"/>
  <c r="B295" i="2"/>
  <c r="K294" i="2"/>
  <c r="J294" i="2"/>
  <c r="I294" i="2"/>
  <c r="H294" i="2"/>
  <c r="G294" i="2"/>
  <c r="F294" i="2"/>
  <c r="E294" i="2"/>
  <c r="D294" i="2"/>
  <c r="C294" i="2"/>
  <c r="B294" i="2"/>
  <c r="K293" i="2"/>
  <c r="J293" i="2"/>
  <c r="I293" i="2"/>
  <c r="H293" i="2"/>
  <c r="G293" i="2"/>
  <c r="F293" i="2"/>
  <c r="E293" i="2"/>
  <c r="D293" i="2"/>
  <c r="C293" i="2"/>
  <c r="B293" i="2"/>
  <c r="K292" i="2"/>
  <c r="J292" i="2"/>
  <c r="I292" i="2"/>
  <c r="H292" i="2"/>
  <c r="G292" i="2"/>
  <c r="F292" i="2"/>
  <c r="E292" i="2"/>
  <c r="D292" i="2"/>
  <c r="C292" i="2"/>
  <c r="B292" i="2"/>
  <c r="K291" i="2"/>
  <c r="J291" i="2"/>
  <c r="I291" i="2"/>
  <c r="H291" i="2"/>
  <c r="G291" i="2"/>
  <c r="F291" i="2"/>
  <c r="E291" i="2"/>
  <c r="D291" i="2"/>
  <c r="C291" i="2"/>
  <c r="B291" i="2"/>
  <c r="K290" i="2"/>
  <c r="J290" i="2"/>
  <c r="I290" i="2"/>
  <c r="H290" i="2"/>
  <c r="G290" i="2"/>
  <c r="F290" i="2"/>
  <c r="E290" i="2"/>
  <c r="D290" i="2"/>
  <c r="C290" i="2"/>
  <c r="B290" i="2"/>
  <c r="K289" i="2"/>
  <c r="J289" i="2"/>
  <c r="I289" i="2"/>
  <c r="H289" i="2"/>
  <c r="G289" i="2"/>
  <c r="F289" i="2"/>
  <c r="E289" i="2"/>
  <c r="D289" i="2"/>
  <c r="C289" i="2"/>
  <c r="B289" i="2"/>
  <c r="K288" i="2"/>
  <c r="J288" i="2"/>
  <c r="I288" i="2"/>
  <c r="H288" i="2"/>
  <c r="G288" i="2"/>
  <c r="F288" i="2"/>
  <c r="E288" i="2"/>
  <c r="D288" i="2"/>
  <c r="C288" i="2"/>
  <c r="B288" i="2"/>
  <c r="K287" i="2"/>
  <c r="J287" i="2"/>
  <c r="I287" i="2"/>
  <c r="H287" i="2"/>
  <c r="G287" i="2"/>
  <c r="F287" i="2"/>
  <c r="E287" i="2"/>
  <c r="D287" i="2"/>
  <c r="C287" i="2"/>
  <c r="B287" i="2"/>
  <c r="K286" i="2"/>
  <c r="J286" i="2"/>
  <c r="I286" i="2"/>
  <c r="H286" i="2"/>
  <c r="G286" i="2"/>
  <c r="F286" i="2"/>
  <c r="E286" i="2"/>
  <c r="D286" i="2"/>
  <c r="C286" i="2"/>
  <c r="B286" i="2"/>
  <c r="K285" i="2"/>
  <c r="J285" i="2"/>
  <c r="I285" i="2"/>
  <c r="H285" i="2"/>
  <c r="G285" i="2"/>
  <c r="F285" i="2"/>
  <c r="E285" i="2"/>
  <c r="D285" i="2"/>
  <c r="C285" i="2"/>
  <c r="B285" i="2"/>
  <c r="K284" i="2"/>
  <c r="J284" i="2"/>
  <c r="I284" i="2"/>
  <c r="H284" i="2"/>
  <c r="G284" i="2"/>
  <c r="F284" i="2"/>
  <c r="E284" i="2"/>
  <c r="D284" i="2"/>
  <c r="C284" i="2"/>
  <c r="B284" i="2"/>
  <c r="K283" i="2"/>
  <c r="J283" i="2"/>
  <c r="I283" i="2"/>
  <c r="H283" i="2"/>
  <c r="G283" i="2"/>
  <c r="F283" i="2"/>
  <c r="E283" i="2"/>
  <c r="D283" i="2"/>
  <c r="C283" i="2"/>
  <c r="B283" i="2"/>
  <c r="K282" i="2"/>
  <c r="J282" i="2"/>
  <c r="I282" i="2"/>
  <c r="H282" i="2"/>
  <c r="G282" i="2"/>
  <c r="F282" i="2"/>
  <c r="E282" i="2"/>
  <c r="D282" i="2"/>
  <c r="C282" i="2"/>
  <c r="B282" i="2"/>
  <c r="K281" i="2"/>
  <c r="J281" i="2"/>
  <c r="I281" i="2"/>
  <c r="H281" i="2"/>
  <c r="G281" i="2"/>
  <c r="F281" i="2"/>
  <c r="E281" i="2"/>
  <c r="D281" i="2"/>
  <c r="C281" i="2"/>
  <c r="B281" i="2"/>
  <c r="K280" i="2"/>
  <c r="J280" i="2"/>
  <c r="I280" i="2"/>
  <c r="H280" i="2"/>
  <c r="G280" i="2"/>
  <c r="F280" i="2"/>
  <c r="E280" i="2"/>
  <c r="D280" i="2"/>
  <c r="C280" i="2"/>
  <c r="B280" i="2"/>
  <c r="K279" i="2"/>
  <c r="J279" i="2"/>
  <c r="I279" i="2"/>
  <c r="H279" i="2"/>
  <c r="G279" i="2"/>
  <c r="F279" i="2"/>
  <c r="E279" i="2"/>
  <c r="D279" i="2"/>
  <c r="C279" i="2"/>
  <c r="B279" i="2"/>
  <c r="K278" i="2"/>
  <c r="J278" i="2"/>
  <c r="I278" i="2"/>
  <c r="H278" i="2"/>
  <c r="G278" i="2"/>
  <c r="F278" i="2"/>
  <c r="E278" i="2"/>
  <c r="D278" i="2"/>
  <c r="C278" i="2"/>
  <c r="B278" i="2"/>
  <c r="K277" i="2"/>
  <c r="J277" i="2"/>
  <c r="I277" i="2"/>
  <c r="H277" i="2"/>
  <c r="G277" i="2"/>
  <c r="F277" i="2"/>
  <c r="E277" i="2"/>
  <c r="D277" i="2"/>
  <c r="C277" i="2"/>
  <c r="B277" i="2"/>
  <c r="K276" i="2"/>
  <c r="J276" i="2"/>
  <c r="I276" i="2"/>
  <c r="H276" i="2"/>
  <c r="G276" i="2"/>
  <c r="F276" i="2"/>
  <c r="E276" i="2"/>
  <c r="D276" i="2"/>
  <c r="C276" i="2"/>
  <c r="B276" i="2"/>
  <c r="K275" i="2"/>
  <c r="J275" i="2"/>
  <c r="I275" i="2"/>
  <c r="H275" i="2"/>
  <c r="G275" i="2"/>
  <c r="F275" i="2"/>
  <c r="E275" i="2"/>
  <c r="D275" i="2"/>
  <c r="C275" i="2"/>
  <c r="B275" i="2"/>
  <c r="K274" i="2"/>
  <c r="J274" i="2"/>
  <c r="I274" i="2"/>
  <c r="H274" i="2"/>
  <c r="G274" i="2"/>
  <c r="F274" i="2"/>
  <c r="E274" i="2"/>
  <c r="D274" i="2"/>
  <c r="C274" i="2"/>
  <c r="B274" i="2"/>
  <c r="K273" i="2"/>
  <c r="J273" i="2"/>
  <c r="I273" i="2"/>
  <c r="H273" i="2"/>
  <c r="G273" i="2"/>
  <c r="F273" i="2"/>
  <c r="E273" i="2"/>
  <c r="D273" i="2"/>
  <c r="C273" i="2"/>
  <c r="B273" i="2"/>
  <c r="K272" i="2"/>
  <c r="J272" i="2"/>
  <c r="I272" i="2"/>
  <c r="H272" i="2"/>
  <c r="G272" i="2"/>
  <c r="F272" i="2"/>
  <c r="E272" i="2"/>
  <c r="D272" i="2"/>
  <c r="C272" i="2"/>
  <c r="B272" i="2"/>
  <c r="K271" i="2"/>
  <c r="J271" i="2"/>
  <c r="I271" i="2"/>
  <c r="H271" i="2"/>
  <c r="G271" i="2"/>
  <c r="F271" i="2"/>
  <c r="E271" i="2"/>
  <c r="D271" i="2"/>
  <c r="C271" i="2"/>
  <c r="B271" i="2"/>
  <c r="K270" i="2"/>
  <c r="J270" i="2"/>
  <c r="I270" i="2"/>
  <c r="H270" i="2"/>
  <c r="G270" i="2"/>
  <c r="F270" i="2"/>
  <c r="E270" i="2"/>
  <c r="D270" i="2"/>
  <c r="C270" i="2"/>
  <c r="B270" i="2"/>
  <c r="K269" i="2"/>
  <c r="J269" i="2"/>
  <c r="I269" i="2"/>
  <c r="H269" i="2"/>
  <c r="G269" i="2"/>
  <c r="F269" i="2"/>
  <c r="E269" i="2"/>
  <c r="D269" i="2"/>
  <c r="C269" i="2"/>
  <c r="B269" i="2"/>
  <c r="K268" i="2"/>
  <c r="J268" i="2"/>
  <c r="I268" i="2"/>
  <c r="H268" i="2"/>
  <c r="G268" i="2"/>
  <c r="F268" i="2"/>
  <c r="E268" i="2"/>
  <c r="D268" i="2"/>
  <c r="C268" i="2"/>
  <c r="B268" i="2"/>
  <c r="K267" i="2"/>
  <c r="J267" i="2"/>
  <c r="I267" i="2"/>
  <c r="H267" i="2"/>
  <c r="G267" i="2"/>
  <c r="F267" i="2"/>
  <c r="E267" i="2"/>
  <c r="D267" i="2"/>
  <c r="C267" i="2"/>
  <c r="B267" i="2"/>
  <c r="K266" i="2"/>
  <c r="J266" i="2"/>
  <c r="I266" i="2"/>
  <c r="H266" i="2"/>
  <c r="G266" i="2"/>
  <c r="F266" i="2"/>
  <c r="E266" i="2"/>
  <c r="D266" i="2"/>
  <c r="C266" i="2"/>
  <c r="B266" i="2"/>
  <c r="K265" i="2"/>
  <c r="J265" i="2"/>
  <c r="I265" i="2"/>
  <c r="H265" i="2"/>
  <c r="G265" i="2"/>
  <c r="F265" i="2"/>
  <c r="E265" i="2"/>
  <c r="D265" i="2"/>
  <c r="C265" i="2"/>
  <c r="B265" i="2"/>
  <c r="K264" i="2"/>
  <c r="J264" i="2"/>
  <c r="I264" i="2"/>
  <c r="H264" i="2"/>
  <c r="G264" i="2"/>
  <c r="F264" i="2"/>
  <c r="E264" i="2"/>
  <c r="D264" i="2"/>
  <c r="C264" i="2"/>
  <c r="B264" i="2"/>
  <c r="K263" i="2"/>
  <c r="J263" i="2"/>
  <c r="I263" i="2"/>
  <c r="H263" i="2"/>
  <c r="G263" i="2"/>
  <c r="F263" i="2"/>
  <c r="E263" i="2"/>
  <c r="D263" i="2"/>
  <c r="C263" i="2"/>
  <c r="B263" i="2"/>
  <c r="K262" i="2"/>
  <c r="J262" i="2"/>
  <c r="I262" i="2"/>
  <c r="H262" i="2"/>
  <c r="G262" i="2"/>
  <c r="F262" i="2"/>
  <c r="E262" i="2"/>
  <c r="D262" i="2"/>
  <c r="C262" i="2"/>
  <c r="B262" i="2"/>
  <c r="K261" i="2"/>
  <c r="J261" i="2"/>
  <c r="I261" i="2"/>
  <c r="H261" i="2"/>
  <c r="G261" i="2"/>
  <c r="F261" i="2"/>
  <c r="E261" i="2"/>
  <c r="D261" i="2"/>
  <c r="C261" i="2"/>
  <c r="B261" i="2"/>
  <c r="K260" i="2"/>
  <c r="J260" i="2"/>
  <c r="I260" i="2"/>
  <c r="H260" i="2"/>
  <c r="G260" i="2"/>
  <c r="F260" i="2"/>
  <c r="E260" i="2"/>
  <c r="D260" i="2"/>
  <c r="C260" i="2"/>
  <c r="B260" i="2"/>
  <c r="K259" i="2"/>
  <c r="J259" i="2"/>
  <c r="I259" i="2"/>
  <c r="H259" i="2"/>
  <c r="G259" i="2"/>
  <c r="F259" i="2"/>
  <c r="E259" i="2"/>
  <c r="D259" i="2"/>
  <c r="C259" i="2"/>
  <c r="B259" i="2"/>
  <c r="K258" i="2"/>
  <c r="J258" i="2"/>
  <c r="I258" i="2"/>
  <c r="H258" i="2"/>
  <c r="G258" i="2"/>
  <c r="F258" i="2"/>
  <c r="E258" i="2"/>
  <c r="D258" i="2"/>
  <c r="C258" i="2"/>
  <c r="B258" i="2"/>
  <c r="K257" i="2"/>
  <c r="J257" i="2"/>
  <c r="I257" i="2"/>
  <c r="H257" i="2"/>
  <c r="G257" i="2"/>
  <c r="F257" i="2"/>
  <c r="E257" i="2"/>
  <c r="D257" i="2"/>
  <c r="C257" i="2"/>
  <c r="B257" i="2"/>
  <c r="K256" i="2"/>
  <c r="J256" i="2"/>
  <c r="I256" i="2"/>
  <c r="H256" i="2"/>
  <c r="G256" i="2"/>
  <c r="F256" i="2"/>
  <c r="E256" i="2"/>
  <c r="D256" i="2"/>
  <c r="C256" i="2"/>
  <c r="B256" i="2"/>
  <c r="K255" i="2"/>
  <c r="J255" i="2"/>
  <c r="I255" i="2"/>
  <c r="H255" i="2"/>
  <c r="G255" i="2"/>
  <c r="F255" i="2"/>
  <c r="E255" i="2"/>
  <c r="D255" i="2"/>
  <c r="C255" i="2"/>
  <c r="B255" i="2"/>
  <c r="K254" i="2"/>
  <c r="J254" i="2"/>
  <c r="I254" i="2"/>
  <c r="H254" i="2"/>
  <c r="G254" i="2"/>
  <c r="F254" i="2"/>
  <c r="E254" i="2"/>
  <c r="D254" i="2"/>
  <c r="C254" i="2"/>
  <c r="B254" i="2"/>
  <c r="K253" i="2"/>
  <c r="J253" i="2"/>
  <c r="I253" i="2"/>
  <c r="H253" i="2"/>
  <c r="G253" i="2"/>
  <c r="F253" i="2"/>
  <c r="E253" i="2"/>
  <c r="D253" i="2"/>
  <c r="C253" i="2"/>
  <c r="B253" i="2"/>
  <c r="K252" i="2"/>
  <c r="J252" i="2"/>
  <c r="I252" i="2"/>
  <c r="H252" i="2"/>
  <c r="G252" i="2"/>
  <c r="F252" i="2"/>
  <c r="E252" i="2"/>
  <c r="D252" i="2"/>
  <c r="C252" i="2"/>
  <c r="B252" i="2"/>
  <c r="K251" i="2"/>
  <c r="J251" i="2"/>
  <c r="I251" i="2"/>
  <c r="H251" i="2"/>
  <c r="G251" i="2"/>
  <c r="F251" i="2"/>
  <c r="E251" i="2"/>
  <c r="D251" i="2"/>
  <c r="C251" i="2"/>
  <c r="B251" i="2"/>
  <c r="K250" i="2"/>
  <c r="J250" i="2"/>
  <c r="I250" i="2"/>
  <c r="H250" i="2"/>
  <c r="G250" i="2"/>
  <c r="F250" i="2"/>
  <c r="E250" i="2"/>
  <c r="D250" i="2"/>
  <c r="C250" i="2"/>
  <c r="B250" i="2"/>
  <c r="K249" i="2"/>
  <c r="J249" i="2"/>
  <c r="I249" i="2"/>
  <c r="H249" i="2"/>
  <c r="G249" i="2"/>
  <c r="F249" i="2"/>
  <c r="E249" i="2"/>
  <c r="D249" i="2"/>
  <c r="C249" i="2"/>
  <c r="B249" i="2"/>
  <c r="K248" i="2"/>
  <c r="J248" i="2"/>
  <c r="I248" i="2"/>
  <c r="H248" i="2"/>
  <c r="G248" i="2"/>
  <c r="F248" i="2"/>
  <c r="E248" i="2"/>
  <c r="D248" i="2"/>
  <c r="C248" i="2"/>
  <c r="B248" i="2"/>
  <c r="K247" i="2"/>
  <c r="J247" i="2"/>
  <c r="I247" i="2"/>
  <c r="H247" i="2"/>
  <c r="G247" i="2"/>
  <c r="F247" i="2"/>
  <c r="E247" i="2"/>
  <c r="D247" i="2"/>
  <c r="C247" i="2"/>
  <c r="B247" i="2"/>
  <c r="K246" i="2"/>
  <c r="J246" i="2"/>
  <c r="I246" i="2"/>
  <c r="H246" i="2"/>
  <c r="G246" i="2"/>
  <c r="F246" i="2"/>
  <c r="E246" i="2"/>
  <c r="D246" i="2"/>
  <c r="C246" i="2"/>
  <c r="B246" i="2"/>
  <c r="K245" i="2"/>
  <c r="J245" i="2"/>
  <c r="I245" i="2"/>
  <c r="H245" i="2"/>
  <c r="G245" i="2"/>
  <c r="F245" i="2"/>
  <c r="E245" i="2"/>
  <c r="D245" i="2"/>
  <c r="C245" i="2"/>
  <c r="B245" i="2"/>
  <c r="K244" i="2"/>
  <c r="J244" i="2"/>
  <c r="I244" i="2"/>
  <c r="H244" i="2"/>
  <c r="G244" i="2"/>
  <c r="F244" i="2"/>
  <c r="E244" i="2"/>
  <c r="D244" i="2"/>
  <c r="C244" i="2"/>
  <c r="B244" i="2"/>
  <c r="K243" i="2"/>
  <c r="J243" i="2"/>
  <c r="I243" i="2"/>
  <c r="H243" i="2"/>
  <c r="G243" i="2"/>
  <c r="F243" i="2"/>
  <c r="E243" i="2"/>
  <c r="D243" i="2"/>
  <c r="C243" i="2"/>
  <c r="B243" i="2"/>
  <c r="K242" i="2"/>
  <c r="J242" i="2"/>
  <c r="I242" i="2"/>
  <c r="H242" i="2"/>
  <c r="G242" i="2"/>
  <c r="F242" i="2"/>
  <c r="E242" i="2"/>
  <c r="D242" i="2"/>
  <c r="C242" i="2"/>
  <c r="B242" i="2"/>
  <c r="K241" i="2"/>
  <c r="J241" i="2"/>
  <c r="I241" i="2"/>
  <c r="H241" i="2"/>
  <c r="G241" i="2"/>
  <c r="F241" i="2"/>
  <c r="E241" i="2"/>
  <c r="D241" i="2"/>
  <c r="C241" i="2"/>
  <c r="B241" i="2"/>
  <c r="K240" i="2"/>
  <c r="J240" i="2"/>
  <c r="I240" i="2"/>
  <c r="H240" i="2"/>
  <c r="G240" i="2"/>
  <c r="F240" i="2"/>
  <c r="E240" i="2"/>
  <c r="D240" i="2"/>
  <c r="C240" i="2"/>
  <c r="B240" i="2"/>
  <c r="K239" i="2"/>
  <c r="J239" i="2"/>
  <c r="I239" i="2"/>
  <c r="H239" i="2"/>
  <c r="G239" i="2"/>
  <c r="F239" i="2"/>
  <c r="E239" i="2"/>
  <c r="D239" i="2"/>
  <c r="C239" i="2"/>
  <c r="B239" i="2"/>
  <c r="K238" i="2"/>
  <c r="J238" i="2"/>
  <c r="I238" i="2"/>
  <c r="H238" i="2"/>
  <c r="G238" i="2"/>
  <c r="F238" i="2"/>
  <c r="E238" i="2"/>
  <c r="D238" i="2"/>
  <c r="C238" i="2"/>
  <c r="B238" i="2"/>
  <c r="K237" i="2"/>
  <c r="J237" i="2"/>
  <c r="I237" i="2"/>
  <c r="H237" i="2"/>
  <c r="G237" i="2"/>
  <c r="F237" i="2"/>
  <c r="E237" i="2"/>
  <c r="D237" i="2"/>
  <c r="C237" i="2"/>
  <c r="B237" i="2"/>
  <c r="K236" i="2"/>
  <c r="J236" i="2"/>
  <c r="I236" i="2"/>
  <c r="H236" i="2"/>
  <c r="G236" i="2"/>
  <c r="F236" i="2"/>
  <c r="E236" i="2"/>
  <c r="D236" i="2"/>
  <c r="C236" i="2"/>
  <c r="B236" i="2"/>
  <c r="K235" i="2"/>
  <c r="J235" i="2"/>
  <c r="I235" i="2"/>
  <c r="H235" i="2"/>
  <c r="G235" i="2"/>
  <c r="F235" i="2"/>
  <c r="E235" i="2"/>
  <c r="D235" i="2"/>
  <c r="C235" i="2"/>
  <c r="B235" i="2"/>
  <c r="K234" i="2"/>
  <c r="J234" i="2"/>
  <c r="I234" i="2"/>
  <c r="H234" i="2"/>
  <c r="G234" i="2"/>
  <c r="F234" i="2"/>
  <c r="E234" i="2"/>
  <c r="D234" i="2"/>
  <c r="C234" i="2"/>
  <c r="B234" i="2"/>
  <c r="K233" i="2"/>
  <c r="J233" i="2"/>
  <c r="I233" i="2"/>
  <c r="H233" i="2"/>
  <c r="G233" i="2"/>
  <c r="F233" i="2"/>
  <c r="E233" i="2"/>
  <c r="D233" i="2"/>
  <c r="C233" i="2"/>
  <c r="B233" i="2"/>
  <c r="K232" i="2"/>
  <c r="J232" i="2"/>
  <c r="I232" i="2"/>
  <c r="H232" i="2"/>
  <c r="G232" i="2"/>
  <c r="F232" i="2"/>
  <c r="E232" i="2"/>
  <c r="D232" i="2"/>
  <c r="C232" i="2"/>
  <c r="B232" i="2"/>
  <c r="K231" i="2"/>
  <c r="J231" i="2"/>
  <c r="I231" i="2"/>
  <c r="H231" i="2"/>
  <c r="G231" i="2"/>
  <c r="F231" i="2"/>
  <c r="E231" i="2"/>
  <c r="D231" i="2"/>
  <c r="C231" i="2"/>
  <c r="B231" i="2"/>
  <c r="K230" i="2"/>
  <c r="J230" i="2"/>
  <c r="I230" i="2"/>
  <c r="H230" i="2"/>
  <c r="G230" i="2"/>
  <c r="F230" i="2"/>
  <c r="E230" i="2"/>
  <c r="D230" i="2"/>
  <c r="C230" i="2"/>
  <c r="B230" i="2"/>
  <c r="K229" i="2"/>
  <c r="J229" i="2"/>
  <c r="I229" i="2"/>
  <c r="H229" i="2"/>
  <c r="G229" i="2"/>
  <c r="F229" i="2"/>
  <c r="E229" i="2"/>
  <c r="D229" i="2"/>
  <c r="C229" i="2"/>
  <c r="B229" i="2"/>
  <c r="K228" i="2"/>
  <c r="J228" i="2"/>
  <c r="I228" i="2"/>
  <c r="H228" i="2"/>
  <c r="G228" i="2"/>
  <c r="F228" i="2"/>
  <c r="E228" i="2"/>
  <c r="D228" i="2"/>
  <c r="C228" i="2"/>
  <c r="B228" i="2"/>
  <c r="K227" i="2"/>
  <c r="J227" i="2"/>
  <c r="I227" i="2"/>
  <c r="H227" i="2"/>
  <c r="G227" i="2"/>
  <c r="F227" i="2"/>
  <c r="E227" i="2"/>
  <c r="D227" i="2"/>
  <c r="C227" i="2"/>
  <c r="B227" i="2"/>
  <c r="K226" i="2"/>
  <c r="J226" i="2"/>
  <c r="I226" i="2"/>
  <c r="H226" i="2"/>
  <c r="G226" i="2"/>
  <c r="F226" i="2"/>
  <c r="E226" i="2"/>
  <c r="D226" i="2"/>
  <c r="C226" i="2"/>
  <c r="B226" i="2"/>
  <c r="K225" i="2"/>
  <c r="J225" i="2"/>
  <c r="I225" i="2"/>
  <c r="H225" i="2"/>
  <c r="G225" i="2"/>
  <c r="F225" i="2"/>
  <c r="E225" i="2"/>
  <c r="D225" i="2"/>
  <c r="C225" i="2"/>
  <c r="B225" i="2"/>
  <c r="K224" i="2"/>
  <c r="J224" i="2"/>
  <c r="I224" i="2"/>
  <c r="H224" i="2"/>
  <c r="G224" i="2"/>
  <c r="F224" i="2"/>
  <c r="E224" i="2"/>
  <c r="D224" i="2"/>
  <c r="C224" i="2"/>
  <c r="B224" i="2"/>
  <c r="K223" i="2"/>
  <c r="J223" i="2"/>
  <c r="I223" i="2"/>
  <c r="H223" i="2"/>
  <c r="G223" i="2"/>
  <c r="F223" i="2"/>
  <c r="E223" i="2"/>
  <c r="D223" i="2"/>
  <c r="C223" i="2"/>
  <c r="B223" i="2"/>
  <c r="K222" i="2"/>
  <c r="J222" i="2"/>
  <c r="I222" i="2"/>
  <c r="H222" i="2"/>
  <c r="G222" i="2"/>
  <c r="F222" i="2"/>
  <c r="E222" i="2"/>
  <c r="D222" i="2"/>
  <c r="C222" i="2"/>
  <c r="B222" i="2"/>
  <c r="K221" i="2"/>
  <c r="J221" i="2"/>
  <c r="I221" i="2"/>
  <c r="H221" i="2"/>
  <c r="G221" i="2"/>
  <c r="F221" i="2"/>
  <c r="E221" i="2"/>
  <c r="D221" i="2"/>
  <c r="C221" i="2"/>
  <c r="B221" i="2"/>
  <c r="K220" i="2"/>
  <c r="J220" i="2"/>
  <c r="I220" i="2"/>
  <c r="H220" i="2"/>
  <c r="G220" i="2"/>
  <c r="F220" i="2"/>
  <c r="E220" i="2"/>
  <c r="D220" i="2"/>
  <c r="C220" i="2"/>
  <c r="B220" i="2"/>
  <c r="K219" i="2"/>
  <c r="J219" i="2"/>
  <c r="I219" i="2"/>
  <c r="H219" i="2"/>
  <c r="G219" i="2"/>
  <c r="F219" i="2"/>
  <c r="E219" i="2"/>
  <c r="D219" i="2"/>
  <c r="C219" i="2"/>
  <c r="B219" i="2"/>
  <c r="K218" i="2"/>
  <c r="J218" i="2"/>
  <c r="I218" i="2"/>
  <c r="H218" i="2"/>
  <c r="G218" i="2"/>
  <c r="F218" i="2"/>
  <c r="E218" i="2"/>
  <c r="D218" i="2"/>
  <c r="C218" i="2"/>
  <c r="B218" i="2"/>
  <c r="K217" i="2"/>
  <c r="J217" i="2"/>
  <c r="I217" i="2"/>
  <c r="H217" i="2"/>
  <c r="G217" i="2"/>
  <c r="F217" i="2"/>
  <c r="E217" i="2"/>
  <c r="D217" i="2"/>
  <c r="C217" i="2"/>
  <c r="B217" i="2"/>
  <c r="K216" i="2"/>
  <c r="J216" i="2"/>
  <c r="I216" i="2"/>
  <c r="H216" i="2"/>
  <c r="G216" i="2"/>
  <c r="F216" i="2"/>
  <c r="E216" i="2"/>
  <c r="D216" i="2"/>
  <c r="C216" i="2"/>
  <c r="B216" i="2"/>
  <c r="K215" i="2"/>
  <c r="J215" i="2"/>
  <c r="I215" i="2"/>
  <c r="H215" i="2"/>
  <c r="G215" i="2"/>
  <c r="F215" i="2"/>
  <c r="E215" i="2"/>
  <c r="D215" i="2"/>
  <c r="C215" i="2"/>
  <c r="B215" i="2"/>
  <c r="K214" i="2"/>
  <c r="J214" i="2"/>
  <c r="I214" i="2"/>
  <c r="H214" i="2"/>
  <c r="G214" i="2"/>
  <c r="F214" i="2"/>
  <c r="E214" i="2"/>
  <c r="D214" i="2"/>
  <c r="C214" i="2"/>
  <c r="B214" i="2"/>
  <c r="K213" i="2"/>
  <c r="J213" i="2"/>
  <c r="I213" i="2"/>
  <c r="H213" i="2"/>
  <c r="G213" i="2"/>
  <c r="F213" i="2"/>
  <c r="E213" i="2"/>
  <c r="D213" i="2"/>
  <c r="C213" i="2"/>
  <c r="B213" i="2"/>
  <c r="K212" i="2"/>
  <c r="J212" i="2"/>
  <c r="I212" i="2"/>
  <c r="H212" i="2"/>
  <c r="G212" i="2"/>
  <c r="F212" i="2"/>
  <c r="E212" i="2"/>
  <c r="D212" i="2"/>
  <c r="C212" i="2"/>
  <c r="B212" i="2"/>
  <c r="K211" i="2"/>
  <c r="J211" i="2"/>
  <c r="I211" i="2"/>
  <c r="H211" i="2"/>
  <c r="G211" i="2"/>
  <c r="F211" i="2"/>
  <c r="E211" i="2"/>
  <c r="D211" i="2"/>
  <c r="C211" i="2"/>
  <c r="B211" i="2"/>
  <c r="K210" i="2"/>
  <c r="J210" i="2"/>
  <c r="I210" i="2"/>
  <c r="H210" i="2"/>
  <c r="G210" i="2"/>
  <c r="F210" i="2"/>
  <c r="E210" i="2"/>
  <c r="D210" i="2"/>
  <c r="C210" i="2"/>
  <c r="B210" i="2"/>
  <c r="K209" i="2"/>
  <c r="J209" i="2"/>
  <c r="I209" i="2"/>
  <c r="H209" i="2"/>
  <c r="G209" i="2"/>
  <c r="F209" i="2"/>
  <c r="E209" i="2"/>
  <c r="D209" i="2"/>
  <c r="C209" i="2"/>
  <c r="B209" i="2"/>
  <c r="K208" i="2"/>
  <c r="J208" i="2"/>
  <c r="I208" i="2"/>
  <c r="H208" i="2"/>
  <c r="G208" i="2"/>
  <c r="F208" i="2"/>
  <c r="E208" i="2"/>
  <c r="D208" i="2"/>
  <c r="C208" i="2"/>
  <c r="B208" i="2"/>
  <c r="K207" i="2"/>
  <c r="J207" i="2"/>
  <c r="I207" i="2"/>
  <c r="H207" i="2"/>
  <c r="G207" i="2"/>
  <c r="F207" i="2"/>
  <c r="E207" i="2"/>
  <c r="D207" i="2"/>
  <c r="C207" i="2"/>
  <c r="B207" i="2"/>
  <c r="K206" i="2"/>
  <c r="J206" i="2"/>
  <c r="I206" i="2"/>
  <c r="H206" i="2"/>
  <c r="G206" i="2"/>
  <c r="F206" i="2"/>
  <c r="E206" i="2"/>
  <c r="D206" i="2"/>
  <c r="C206" i="2"/>
  <c r="B206" i="2"/>
  <c r="K205" i="2"/>
  <c r="J205" i="2"/>
  <c r="I205" i="2"/>
  <c r="H205" i="2"/>
  <c r="G205" i="2"/>
  <c r="F205" i="2"/>
  <c r="E205" i="2"/>
  <c r="D205" i="2"/>
  <c r="C205" i="2"/>
  <c r="B205" i="2"/>
  <c r="K204" i="2"/>
  <c r="J204" i="2"/>
  <c r="I204" i="2"/>
  <c r="H204" i="2"/>
  <c r="G204" i="2"/>
  <c r="F204" i="2"/>
  <c r="E204" i="2"/>
  <c r="D204" i="2"/>
  <c r="C204" i="2"/>
  <c r="B204" i="2"/>
  <c r="K203" i="2"/>
  <c r="J203" i="2"/>
  <c r="I203" i="2"/>
  <c r="H203" i="2"/>
  <c r="G203" i="2"/>
  <c r="F203" i="2"/>
  <c r="E203" i="2"/>
  <c r="D203" i="2"/>
  <c r="C203" i="2"/>
  <c r="B203" i="2"/>
  <c r="K202" i="2"/>
  <c r="J202" i="2"/>
  <c r="I202" i="2"/>
  <c r="H202" i="2"/>
  <c r="G202" i="2"/>
  <c r="F202" i="2"/>
  <c r="E202" i="2"/>
  <c r="D202" i="2"/>
  <c r="C202" i="2"/>
  <c r="B202" i="2"/>
  <c r="K201" i="2"/>
  <c r="J201" i="2"/>
  <c r="I201" i="2"/>
  <c r="H201" i="2"/>
  <c r="G201" i="2"/>
  <c r="F201" i="2"/>
  <c r="E201" i="2"/>
  <c r="D201" i="2"/>
  <c r="C201" i="2"/>
  <c r="B201" i="2"/>
  <c r="K200" i="2"/>
  <c r="J200" i="2"/>
  <c r="I200" i="2"/>
  <c r="H200" i="2"/>
  <c r="G200" i="2"/>
  <c r="F200" i="2"/>
  <c r="E200" i="2"/>
  <c r="D200" i="2"/>
  <c r="C200" i="2"/>
  <c r="B200" i="2"/>
  <c r="K199" i="2"/>
  <c r="J199" i="2"/>
  <c r="I199" i="2"/>
  <c r="H199" i="2"/>
  <c r="G199" i="2"/>
  <c r="F199" i="2"/>
  <c r="E199" i="2"/>
  <c r="D199" i="2"/>
  <c r="C199" i="2"/>
  <c r="B199" i="2"/>
  <c r="K198" i="2"/>
  <c r="J198" i="2"/>
  <c r="I198" i="2"/>
  <c r="H198" i="2"/>
  <c r="G198" i="2"/>
  <c r="F198" i="2"/>
  <c r="E198" i="2"/>
  <c r="D198" i="2"/>
  <c r="C198" i="2"/>
  <c r="B198" i="2"/>
  <c r="K197" i="2"/>
  <c r="J197" i="2"/>
  <c r="I197" i="2"/>
  <c r="H197" i="2"/>
  <c r="G197" i="2"/>
  <c r="F197" i="2"/>
  <c r="E197" i="2"/>
  <c r="D197" i="2"/>
  <c r="C197" i="2"/>
  <c r="B197" i="2"/>
  <c r="K196" i="2"/>
  <c r="J196" i="2"/>
  <c r="I196" i="2"/>
  <c r="H196" i="2"/>
  <c r="G196" i="2"/>
  <c r="F196" i="2"/>
  <c r="E196" i="2"/>
  <c r="D196" i="2"/>
  <c r="C196" i="2"/>
  <c r="B196" i="2"/>
  <c r="K195" i="2"/>
  <c r="J195" i="2"/>
  <c r="I195" i="2"/>
  <c r="H195" i="2"/>
  <c r="G195" i="2"/>
  <c r="F195" i="2"/>
  <c r="E195" i="2"/>
  <c r="D195" i="2"/>
  <c r="C195" i="2"/>
  <c r="B195" i="2"/>
  <c r="K194" i="2"/>
  <c r="J194" i="2"/>
  <c r="I194" i="2"/>
  <c r="H194" i="2"/>
  <c r="G194" i="2"/>
  <c r="F194" i="2"/>
  <c r="E194" i="2"/>
  <c r="D194" i="2"/>
  <c r="C194" i="2"/>
  <c r="B194" i="2"/>
  <c r="K193" i="2"/>
  <c r="J193" i="2"/>
  <c r="I193" i="2"/>
  <c r="H193" i="2"/>
  <c r="G193" i="2"/>
  <c r="F193" i="2"/>
  <c r="E193" i="2"/>
  <c r="D193" i="2"/>
  <c r="C193" i="2"/>
  <c r="B193" i="2"/>
  <c r="K192" i="2"/>
  <c r="J192" i="2"/>
  <c r="I192" i="2"/>
  <c r="H192" i="2"/>
  <c r="G192" i="2"/>
  <c r="F192" i="2"/>
  <c r="E192" i="2"/>
  <c r="D192" i="2"/>
  <c r="C192" i="2"/>
  <c r="B192" i="2"/>
  <c r="K191" i="2"/>
  <c r="J191" i="2"/>
  <c r="I191" i="2"/>
  <c r="H191" i="2"/>
  <c r="G191" i="2"/>
  <c r="F191" i="2"/>
  <c r="E191" i="2"/>
  <c r="D191" i="2"/>
  <c r="C191" i="2"/>
  <c r="B191" i="2"/>
  <c r="K190" i="2"/>
  <c r="J190" i="2"/>
  <c r="I190" i="2"/>
  <c r="H190" i="2"/>
  <c r="G190" i="2"/>
  <c r="F190" i="2"/>
  <c r="E190" i="2"/>
  <c r="D190" i="2"/>
  <c r="C190" i="2"/>
  <c r="B190" i="2"/>
  <c r="K189" i="2"/>
  <c r="J189" i="2"/>
  <c r="I189" i="2"/>
  <c r="H189" i="2"/>
  <c r="G189" i="2"/>
  <c r="F189" i="2"/>
  <c r="E189" i="2"/>
  <c r="D189" i="2"/>
  <c r="C189" i="2"/>
  <c r="B189" i="2"/>
  <c r="K188" i="2"/>
  <c r="J188" i="2"/>
  <c r="I188" i="2"/>
  <c r="H188" i="2"/>
  <c r="G188" i="2"/>
  <c r="F188" i="2"/>
  <c r="E188" i="2"/>
  <c r="D188" i="2"/>
  <c r="C188" i="2"/>
  <c r="B188" i="2"/>
  <c r="K187" i="2"/>
  <c r="J187" i="2"/>
  <c r="I187" i="2"/>
  <c r="H187" i="2"/>
  <c r="G187" i="2"/>
  <c r="F187" i="2"/>
  <c r="E187" i="2"/>
  <c r="D187" i="2"/>
  <c r="C187" i="2"/>
  <c r="B187" i="2"/>
  <c r="K186" i="2"/>
  <c r="J186" i="2"/>
  <c r="I186" i="2"/>
  <c r="H186" i="2"/>
  <c r="G186" i="2"/>
  <c r="F186" i="2"/>
  <c r="E186" i="2"/>
  <c r="D186" i="2"/>
  <c r="C186" i="2"/>
  <c r="B186" i="2"/>
  <c r="K185" i="2"/>
  <c r="J185" i="2"/>
  <c r="I185" i="2"/>
  <c r="H185" i="2"/>
  <c r="G185" i="2"/>
  <c r="F185" i="2"/>
  <c r="E185" i="2"/>
  <c r="D185" i="2"/>
  <c r="C185" i="2"/>
  <c r="B185" i="2"/>
  <c r="K184" i="2"/>
  <c r="J184" i="2"/>
  <c r="I184" i="2"/>
  <c r="H184" i="2"/>
  <c r="G184" i="2"/>
  <c r="F184" i="2"/>
  <c r="E184" i="2"/>
  <c r="D184" i="2"/>
  <c r="C184" i="2"/>
  <c r="B184" i="2"/>
  <c r="K183" i="2"/>
  <c r="J183" i="2"/>
  <c r="I183" i="2"/>
  <c r="H183" i="2"/>
  <c r="G183" i="2"/>
  <c r="F183" i="2"/>
  <c r="E183" i="2"/>
  <c r="D183" i="2"/>
  <c r="C183" i="2"/>
  <c r="B183" i="2"/>
  <c r="K182" i="2"/>
  <c r="J182" i="2"/>
  <c r="I182" i="2"/>
  <c r="H182" i="2"/>
  <c r="G182" i="2"/>
  <c r="F182" i="2"/>
  <c r="E182" i="2"/>
  <c r="D182" i="2"/>
  <c r="C182" i="2"/>
  <c r="B182" i="2"/>
  <c r="K181" i="2"/>
  <c r="J181" i="2"/>
  <c r="I181" i="2"/>
  <c r="H181" i="2"/>
  <c r="G181" i="2"/>
  <c r="F181" i="2"/>
  <c r="E181" i="2"/>
  <c r="D181" i="2"/>
  <c r="C181" i="2"/>
  <c r="B181" i="2"/>
  <c r="K180" i="2"/>
  <c r="J180" i="2"/>
  <c r="I180" i="2"/>
  <c r="H180" i="2"/>
  <c r="G180" i="2"/>
  <c r="F180" i="2"/>
  <c r="E180" i="2"/>
  <c r="D180" i="2"/>
  <c r="C180" i="2"/>
  <c r="B180" i="2"/>
  <c r="K179" i="2"/>
  <c r="J179" i="2"/>
  <c r="I179" i="2"/>
  <c r="H179" i="2"/>
  <c r="G179" i="2"/>
  <c r="F179" i="2"/>
  <c r="E179" i="2"/>
  <c r="D179" i="2"/>
  <c r="C179" i="2"/>
  <c r="B179" i="2"/>
  <c r="K178" i="2"/>
  <c r="J178" i="2"/>
  <c r="I178" i="2"/>
  <c r="H178" i="2"/>
  <c r="G178" i="2"/>
  <c r="F178" i="2"/>
  <c r="E178" i="2"/>
  <c r="D178" i="2"/>
  <c r="C178" i="2"/>
  <c r="B178" i="2"/>
  <c r="K177" i="2"/>
  <c r="J177" i="2"/>
  <c r="I177" i="2"/>
  <c r="H177" i="2"/>
  <c r="G177" i="2"/>
  <c r="F177" i="2"/>
  <c r="E177" i="2"/>
  <c r="D177" i="2"/>
  <c r="C177" i="2"/>
  <c r="B177" i="2"/>
  <c r="K176" i="2"/>
  <c r="J176" i="2"/>
  <c r="I176" i="2"/>
  <c r="H176" i="2"/>
  <c r="G176" i="2"/>
  <c r="F176" i="2"/>
  <c r="E176" i="2"/>
  <c r="D176" i="2"/>
  <c r="C176" i="2"/>
  <c r="B176" i="2"/>
  <c r="K175" i="2"/>
  <c r="J175" i="2"/>
  <c r="I175" i="2"/>
  <c r="H175" i="2"/>
  <c r="G175" i="2"/>
  <c r="F175" i="2"/>
  <c r="E175" i="2"/>
  <c r="D175" i="2"/>
  <c r="C175" i="2"/>
  <c r="B175" i="2"/>
  <c r="K174" i="2"/>
  <c r="J174" i="2"/>
  <c r="I174" i="2"/>
  <c r="H174" i="2"/>
  <c r="G174" i="2"/>
  <c r="F174" i="2"/>
  <c r="E174" i="2"/>
  <c r="D174" i="2"/>
  <c r="C174" i="2"/>
  <c r="B174" i="2"/>
  <c r="K173" i="2"/>
  <c r="J173" i="2"/>
  <c r="I173" i="2"/>
  <c r="H173" i="2"/>
  <c r="G173" i="2"/>
  <c r="F173" i="2"/>
  <c r="E173" i="2"/>
  <c r="D173" i="2"/>
  <c r="C173" i="2"/>
  <c r="B173" i="2"/>
  <c r="K172" i="2"/>
  <c r="J172" i="2"/>
  <c r="I172" i="2"/>
  <c r="H172" i="2"/>
  <c r="G172" i="2"/>
  <c r="F172" i="2"/>
  <c r="E172" i="2"/>
  <c r="D172" i="2"/>
  <c r="C172" i="2"/>
  <c r="B172" i="2"/>
  <c r="K171" i="2"/>
  <c r="J171" i="2"/>
  <c r="I171" i="2"/>
  <c r="H171" i="2"/>
  <c r="G171" i="2"/>
  <c r="F171" i="2"/>
  <c r="E171" i="2"/>
  <c r="D171" i="2"/>
  <c r="C171" i="2"/>
  <c r="B171" i="2"/>
  <c r="K170" i="2"/>
  <c r="J170" i="2"/>
  <c r="I170" i="2"/>
  <c r="H170" i="2"/>
  <c r="G170" i="2"/>
  <c r="F170" i="2"/>
  <c r="E170" i="2"/>
  <c r="D170" i="2"/>
  <c r="C170" i="2"/>
  <c r="B170" i="2"/>
  <c r="K169" i="2"/>
  <c r="J169" i="2"/>
  <c r="I169" i="2"/>
  <c r="H169" i="2"/>
  <c r="G169" i="2"/>
  <c r="F169" i="2"/>
  <c r="E169" i="2"/>
  <c r="D169" i="2"/>
  <c r="C169" i="2"/>
  <c r="B169" i="2"/>
  <c r="K168" i="2"/>
  <c r="J168" i="2"/>
  <c r="I168" i="2"/>
  <c r="H168" i="2"/>
  <c r="G168" i="2"/>
  <c r="F168" i="2"/>
  <c r="E168" i="2"/>
  <c r="D168" i="2"/>
  <c r="C168" i="2"/>
  <c r="B168" i="2"/>
  <c r="K167" i="2"/>
  <c r="J167" i="2"/>
  <c r="I167" i="2"/>
  <c r="H167" i="2"/>
  <c r="G167" i="2"/>
  <c r="F167" i="2"/>
  <c r="E167" i="2"/>
  <c r="D167" i="2"/>
  <c r="C167" i="2"/>
  <c r="B167" i="2"/>
  <c r="K166" i="2"/>
  <c r="J166" i="2"/>
  <c r="I166" i="2"/>
  <c r="H166" i="2"/>
  <c r="G166" i="2"/>
  <c r="F166" i="2"/>
  <c r="E166" i="2"/>
  <c r="D166" i="2"/>
  <c r="C166" i="2"/>
  <c r="B166" i="2"/>
  <c r="K165" i="2"/>
  <c r="J165" i="2"/>
  <c r="I165" i="2"/>
  <c r="H165" i="2"/>
  <c r="G165" i="2"/>
  <c r="F165" i="2"/>
  <c r="E165" i="2"/>
  <c r="D165" i="2"/>
  <c r="C165" i="2"/>
  <c r="B165" i="2"/>
  <c r="K164" i="2"/>
  <c r="J164" i="2"/>
  <c r="I164" i="2"/>
  <c r="H164" i="2"/>
  <c r="G164" i="2"/>
  <c r="F164" i="2"/>
  <c r="E164" i="2"/>
  <c r="D164" i="2"/>
  <c r="C164" i="2"/>
  <c r="B164" i="2"/>
  <c r="K163" i="2"/>
  <c r="J163" i="2"/>
  <c r="I163" i="2"/>
  <c r="H163" i="2"/>
  <c r="G163" i="2"/>
  <c r="F163" i="2"/>
  <c r="E163" i="2"/>
  <c r="D163" i="2"/>
  <c r="C163" i="2"/>
  <c r="B163" i="2"/>
  <c r="K162" i="2"/>
  <c r="J162" i="2"/>
  <c r="I162" i="2"/>
  <c r="H162" i="2"/>
  <c r="G162" i="2"/>
  <c r="F162" i="2"/>
  <c r="E162" i="2"/>
  <c r="D162" i="2"/>
  <c r="C162" i="2"/>
  <c r="B162" i="2"/>
  <c r="K161" i="2"/>
  <c r="J161" i="2"/>
  <c r="I161" i="2"/>
  <c r="H161" i="2"/>
  <c r="G161" i="2"/>
  <c r="F161" i="2"/>
  <c r="E161" i="2"/>
  <c r="D161" i="2"/>
  <c r="C161" i="2"/>
  <c r="B161" i="2"/>
  <c r="K160" i="2"/>
  <c r="J160" i="2"/>
  <c r="I160" i="2"/>
  <c r="H160" i="2"/>
  <c r="G160" i="2"/>
  <c r="F160" i="2"/>
  <c r="E160" i="2"/>
  <c r="D160" i="2"/>
  <c r="C160" i="2"/>
  <c r="B160" i="2"/>
  <c r="K156" i="2"/>
  <c r="J156" i="2"/>
  <c r="I156" i="2"/>
  <c r="H156" i="2"/>
  <c r="G156" i="2"/>
  <c r="F156" i="2"/>
  <c r="E156" i="2"/>
  <c r="D156" i="2"/>
  <c r="C156" i="2"/>
  <c r="B156" i="2"/>
  <c r="K155" i="2"/>
  <c r="J155" i="2"/>
  <c r="I155" i="2"/>
  <c r="H155" i="2"/>
  <c r="G155" i="2"/>
  <c r="F155" i="2"/>
  <c r="E155" i="2"/>
  <c r="D155" i="2"/>
  <c r="C155" i="2"/>
  <c r="B155" i="2"/>
  <c r="K154" i="2"/>
  <c r="J154" i="2"/>
  <c r="I154" i="2"/>
  <c r="H154" i="2"/>
  <c r="G154" i="2"/>
  <c r="F154" i="2"/>
  <c r="E154" i="2"/>
  <c r="D154" i="2"/>
  <c r="C154" i="2"/>
  <c r="B154" i="2"/>
  <c r="K153" i="2"/>
  <c r="J153" i="2"/>
  <c r="I153" i="2"/>
  <c r="H153" i="2"/>
  <c r="G153" i="2"/>
  <c r="F153" i="2"/>
  <c r="E153" i="2"/>
  <c r="D153" i="2"/>
  <c r="C153" i="2"/>
  <c r="B153" i="2"/>
  <c r="K152" i="2"/>
  <c r="J152" i="2"/>
  <c r="I152" i="2"/>
  <c r="H152" i="2"/>
  <c r="G152" i="2"/>
  <c r="F152" i="2"/>
  <c r="E152" i="2"/>
  <c r="D152" i="2"/>
  <c r="C152" i="2"/>
  <c r="B152" i="2"/>
  <c r="K151" i="2"/>
  <c r="J151" i="2"/>
  <c r="I151" i="2"/>
  <c r="H151" i="2"/>
  <c r="G151" i="2"/>
  <c r="F151" i="2"/>
  <c r="E151" i="2"/>
  <c r="D151" i="2"/>
  <c r="C151" i="2"/>
  <c r="B151" i="2"/>
  <c r="K150" i="2"/>
  <c r="J150" i="2"/>
  <c r="I150" i="2"/>
  <c r="H150" i="2"/>
  <c r="G150" i="2"/>
  <c r="F150" i="2"/>
  <c r="E150" i="2"/>
  <c r="D150" i="2"/>
  <c r="C150" i="2"/>
  <c r="B150" i="2"/>
  <c r="K149" i="2"/>
  <c r="J149" i="2"/>
  <c r="I149" i="2"/>
  <c r="H149" i="2"/>
  <c r="G149" i="2"/>
  <c r="F149" i="2"/>
  <c r="E149" i="2"/>
  <c r="D149" i="2"/>
  <c r="C149" i="2"/>
  <c r="B149" i="2"/>
  <c r="K148" i="2"/>
  <c r="J148" i="2"/>
  <c r="I148" i="2"/>
  <c r="H148" i="2"/>
  <c r="G148" i="2"/>
  <c r="F148" i="2"/>
  <c r="E148" i="2"/>
  <c r="D148" i="2"/>
  <c r="C148" i="2"/>
  <c r="B148" i="2"/>
  <c r="K147" i="2"/>
  <c r="J147" i="2"/>
  <c r="I147" i="2"/>
  <c r="H147" i="2"/>
  <c r="G147" i="2"/>
  <c r="F147" i="2"/>
  <c r="E147" i="2"/>
  <c r="D147" i="2"/>
  <c r="C147" i="2"/>
  <c r="B147" i="2"/>
  <c r="K145" i="2"/>
  <c r="J145" i="2"/>
  <c r="I145" i="2"/>
  <c r="H145" i="2"/>
  <c r="G145" i="2"/>
  <c r="F145" i="2"/>
  <c r="E145" i="2"/>
  <c r="D145" i="2"/>
  <c r="C145" i="2"/>
  <c r="B145" i="2"/>
  <c r="K144" i="2"/>
  <c r="J144" i="2"/>
  <c r="I144" i="2"/>
  <c r="H144" i="2"/>
  <c r="G144" i="2"/>
  <c r="F144" i="2"/>
  <c r="E144" i="2"/>
  <c r="D144" i="2"/>
  <c r="C144" i="2"/>
  <c r="B144" i="2"/>
  <c r="K143" i="2"/>
  <c r="J143" i="2"/>
  <c r="I143" i="2"/>
  <c r="H143" i="2"/>
  <c r="G143" i="2"/>
  <c r="F143" i="2"/>
  <c r="E143" i="2"/>
  <c r="D143" i="2"/>
  <c r="C143" i="2"/>
  <c r="B143" i="2"/>
  <c r="K142" i="2"/>
  <c r="J142" i="2"/>
  <c r="I142" i="2"/>
  <c r="H142" i="2"/>
  <c r="G142" i="2"/>
  <c r="F142" i="2"/>
  <c r="E142" i="2"/>
  <c r="D142" i="2"/>
  <c r="C142" i="2"/>
  <c r="B142" i="2"/>
  <c r="K141" i="2"/>
  <c r="J141" i="2"/>
  <c r="I141" i="2"/>
  <c r="H141" i="2"/>
  <c r="G141" i="2"/>
  <c r="F141" i="2"/>
  <c r="E141" i="2"/>
  <c r="D141" i="2"/>
  <c r="C141" i="2"/>
  <c r="B141" i="2"/>
  <c r="K140" i="2"/>
  <c r="J140" i="2"/>
  <c r="I140" i="2"/>
  <c r="H140" i="2"/>
  <c r="G140" i="2"/>
  <c r="F140" i="2"/>
  <c r="E140" i="2"/>
  <c r="D140" i="2"/>
  <c r="C140" i="2"/>
  <c r="B140" i="2"/>
  <c r="K139" i="2"/>
  <c r="J139" i="2"/>
  <c r="I139" i="2"/>
  <c r="H139" i="2"/>
  <c r="G139" i="2"/>
  <c r="F139" i="2"/>
  <c r="E139" i="2"/>
  <c r="D139" i="2"/>
  <c r="C139" i="2"/>
  <c r="B139" i="2"/>
  <c r="K138" i="2"/>
  <c r="J138" i="2"/>
  <c r="I138" i="2"/>
  <c r="H138" i="2"/>
  <c r="G138" i="2"/>
  <c r="F138" i="2"/>
  <c r="E138" i="2"/>
  <c r="D138" i="2"/>
  <c r="C138" i="2"/>
  <c r="B138" i="2"/>
  <c r="K137" i="2"/>
  <c r="J137" i="2"/>
  <c r="I137" i="2"/>
  <c r="H137" i="2"/>
  <c r="G137" i="2"/>
  <c r="F137" i="2"/>
  <c r="E137" i="2"/>
  <c r="D137" i="2"/>
  <c r="C137" i="2"/>
  <c r="B137" i="2"/>
  <c r="K136" i="2"/>
  <c r="J136" i="2"/>
  <c r="I136" i="2"/>
  <c r="H136" i="2"/>
  <c r="G136" i="2"/>
  <c r="F136" i="2"/>
  <c r="E136" i="2"/>
  <c r="D136" i="2"/>
  <c r="C136" i="2"/>
  <c r="B136" i="2"/>
  <c r="K135" i="2"/>
  <c r="J135" i="2"/>
  <c r="I135" i="2"/>
  <c r="H135" i="2"/>
  <c r="G135" i="2"/>
  <c r="F135" i="2"/>
  <c r="E135" i="2"/>
  <c r="D135" i="2"/>
  <c r="C135" i="2"/>
  <c r="B135" i="2"/>
  <c r="K134" i="2"/>
  <c r="J134" i="2"/>
  <c r="I134" i="2"/>
  <c r="H134" i="2"/>
  <c r="G134" i="2"/>
  <c r="F134" i="2"/>
  <c r="E134" i="2"/>
  <c r="D134" i="2"/>
  <c r="C134" i="2"/>
  <c r="B134" i="2"/>
  <c r="K133" i="2"/>
  <c r="J133" i="2"/>
  <c r="I133" i="2"/>
  <c r="H133" i="2"/>
  <c r="G133" i="2"/>
  <c r="F133" i="2"/>
  <c r="E133" i="2"/>
  <c r="D133" i="2"/>
  <c r="C133" i="2"/>
  <c r="B133" i="2"/>
  <c r="K132" i="2"/>
  <c r="J132" i="2"/>
  <c r="I132" i="2"/>
  <c r="H132" i="2"/>
  <c r="G132" i="2"/>
  <c r="F132" i="2"/>
  <c r="E132" i="2"/>
  <c r="D132" i="2"/>
  <c r="C132" i="2"/>
  <c r="B132" i="2"/>
  <c r="K131" i="2"/>
  <c r="J131" i="2"/>
  <c r="I131" i="2"/>
  <c r="H131" i="2"/>
  <c r="G131" i="2"/>
  <c r="F131" i="2"/>
  <c r="E131" i="2"/>
  <c r="D131" i="2"/>
  <c r="C131" i="2"/>
  <c r="B131" i="2"/>
  <c r="K130" i="2"/>
  <c r="J130" i="2"/>
  <c r="I130" i="2"/>
  <c r="H130" i="2"/>
  <c r="G130" i="2"/>
  <c r="F130" i="2"/>
  <c r="E130" i="2"/>
  <c r="D130" i="2"/>
  <c r="C130" i="2"/>
  <c r="B130" i="2"/>
  <c r="K129" i="2"/>
  <c r="J129" i="2"/>
  <c r="I129" i="2"/>
  <c r="H129" i="2"/>
  <c r="G129" i="2"/>
  <c r="F129" i="2"/>
  <c r="E129" i="2"/>
  <c r="D129" i="2"/>
  <c r="C129" i="2"/>
  <c r="B129" i="2"/>
  <c r="K128" i="2"/>
  <c r="J128" i="2"/>
  <c r="I128" i="2"/>
  <c r="H128" i="2"/>
  <c r="G128" i="2"/>
  <c r="F128" i="2"/>
  <c r="E128" i="2"/>
  <c r="D128" i="2"/>
  <c r="C128" i="2"/>
  <c r="B128" i="2"/>
  <c r="K127" i="2"/>
  <c r="J127" i="2"/>
  <c r="I127" i="2"/>
  <c r="H127" i="2"/>
  <c r="G127" i="2"/>
  <c r="F127" i="2"/>
  <c r="E127" i="2"/>
  <c r="D127" i="2"/>
  <c r="C127" i="2"/>
  <c r="B127" i="2"/>
  <c r="K126" i="2"/>
  <c r="J126" i="2"/>
  <c r="I126" i="2"/>
  <c r="H126" i="2"/>
  <c r="G126" i="2"/>
  <c r="F126" i="2"/>
  <c r="E126" i="2"/>
  <c r="D126" i="2"/>
  <c r="C126" i="2"/>
  <c r="B126" i="2"/>
  <c r="K125" i="2"/>
  <c r="J125" i="2"/>
  <c r="I125" i="2"/>
  <c r="H125" i="2"/>
  <c r="G125" i="2"/>
  <c r="F125" i="2"/>
  <c r="E125" i="2"/>
  <c r="D125" i="2"/>
  <c r="C125" i="2"/>
  <c r="B125" i="2"/>
  <c r="K124" i="2"/>
  <c r="J124" i="2"/>
  <c r="I124" i="2"/>
  <c r="H124" i="2"/>
  <c r="G124" i="2"/>
  <c r="F124" i="2"/>
  <c r="E124" i="2"/>
  <c r="D124" i="2"/>
  <c r="C124" i="2"/>
  <c r="B124" i="2"/>
  <c r="K123" i="2"/>
  <c r="J123" i="2"/>
  <c r="I123" i="2"/>
  <c r="H123" i="2"/>
  <c r="G123" i="2"/>
  <c r="F123" i="2"/>
  <c r="E123" i="2"/>
  <c r="D123" i="2"/>
  <c r="C123" i="2"/>
  <c r="B123" i="2"/>
  <c r="K122" i="2"/>
  <c r="J122" i="2"/>
  <c r="I122" i="2"/>
  <c r="H122" i="2"/>
  <c r="G122" i="2"/>
  <c r="F122" i="2"/>
  <c r="E122" i="2"/>
  <c r="D122" i="2"/>
  <c r="C122" i="2"/>
  <c r="B122" i="2"/>
  <c r="K121" i="2"/>
  <c r="J121" i="2"/>
  <c r="I121" i="2"/>
  <c r="H121" i="2"/>
  <c r="G121" i="2"/>
  <c r="F121" i="2"/>
  <c r="E121" i="2"/>
  <c r="D121" i="2"/>
  <c r="C121" i="2"/>
  <c r="B121" i="2"/>
  <c r="K120" i="2"/>
  <c r="J120" i="2"/>
  <c r="I120" i="2"/>
  <c r="H120" i="2"/>
  <c r="G120" i="2"/>
  <c r="F120" i="2"/>
  <c r="E120" i="2"/>
  <c r="D120" i="2"/>
  <c r="C120" i="2"/>
  <c r="B120" i="2"/>
  <c r="K119" i="2"/>
  <c r="J119" i="2"/>
  <c r="I119" i="2"/>
  <c r="H119" i="2"/>
  <c r="G119" i="2"/>
  <c r="F119" i="2"/>
  <c r="E119" i="2"/>
  <c r="D119" i="2"/>
  <c r="C119" i="2"/>
  <c r="B119" i="2"/>
  <c r="K118" i="2"/>
  <c r="J118" i="2"/>
  <c r="I118" i="2"/>
  <c r="H118" i="2"/>
  <c r="G118" i="2"/>
  <c r="F118" i="2"/>
  <c r="E118" i="2"/>
  <c r="D118" i="2"/>
  <c r="C118" i="2"/>
  <c r="B118" i="2"/>
  <c r="K117" i="2"/>
  <c r="J117" i="2"/>
  <c r="I117" i="2"/>
  <c r="H117" i="2"/>
  <c r="G117" i="2"/>
  <c r="F117" i="2"/>
  <c r="E117" i="2"/>
  <c r="D117" i="2"/>
  <c r="C117" i="2"/>
  <c r="B117" i="2"/>
  <c r="K116" i="2"/>
  <c r="J116" i="2"/>
  <c r="I116" i="2"/>
  <c r="H116" i="2"/>
  <c r="G116" i="2"/>
  <c r="F116" i="2"/>
  <c r="E116" i="2"/>
  <c r="D116" i="2"/>
  <c r="C116" i="2"/>
  <c r="B116" i="2"/>
  <c r="K115" i="2"/>
  <c r="J115" i="2"/>
  <c r="I115" i="2"/>
  <c r="H115" i="2"/>
  <c r="G115" i="2"/>
  <c r="F115" i="2"/>
  <c r="E115" i="2"/>
  <c r="D115" i="2"/>
  <c r="C115" i="2"/>
  <c r="B115" i="2"/>
  <c r="K114" i="2"/>
  <c r="J114" i="2"/>
  <c r="I114" i="2"/>
  <c r="H114" i="2"/>
  <c r="G114" i="2"/>
  <c r="F114" i="2"/>
  <c r="E114" i="2"/>
  <c r="D114" i="2"/>
  <c r="C114" i="2"/>
  <c r="B114" i="2"/>
  <c r="K113" i="2"/>
  <c r="J113" i="2"/>
  <c r="I113" i="2"/>
  <c r="H113" i="2"/>
  <c r="G113" i="2"/>
  <c r="F113" i="2"/>
  <c r="E113" i="2"/>
  <c r="D113" i="2"/>
  <c r="C113" i="2"/>
  <c r="B113" i="2"/>
  <c r="K112" i="2"/>
  <c r="J112" i="2"/>
  <c r="I112" i="2"/>
  <c r="H112" i="2"/>
  <c r="G112" i="2"/>
  <c r="F112" i="2"/>
  <c r="E112" i="2"/>
  <c r="D112" i="2"/>
  <c r="C112" i="2"/>
  <c r="B112" i="2"/>
  <c r="K111" i="2"/>
  <c r="J111" i="2"/>
  <c r="I111" i="2"/>
  <c r="H111" i="2"/>
  <c r="G111" i="2"/>
  <c r="F111" i="2"/>
  <c r="E111" i="2"/>
  <c r="D111" i="2"/>
  <c r="C111" i="2"/>
  <c r="B111" i="2"/>
  <c r="K110" i="2"/>
  <c r="J110" i="2"/>
  <c r="I110" i="2"/>
  <c r="H110" i="2"/>
  <c r="G110" i="2"/>
  <c r="F110" i="2"/>
  <c r="E110" i="2"/>
  <c r="D110" i="2"/>
  <c r="C110" i="2"/>
  <c r="B110" i="2"/>
  <c r="K109" i="2"/>
  <c r="J109" i="2"/>
  <c r="I109" i="2"/>
  <c r="H109" i="2"/>
  <c r="G109" i="2"/>
  <c r="F109" i="2"/>
  <c r="E109" i="2"/>
  <c r="D109" i="2"/>
  <c r="C109" i="2"/>
  <c r="B109" i="2"/>
  <c r="K108" i="2"/>
  <c r="J108" i="2"/>
  <c r="I108" i="2"/>
  <c r="H108" i="2"/>
  <c r="G108" i="2"/>
  <c r="F108" i="2"/>
  <c r="E108" i="2"/>
  <c r="D108" i="2"/>
  <c r="C108" i="2"/>
  <c r="B108" i="2"/>
  <c r="K107" i="2"/>
  <c r="J107" i="2"/>
  <c r="I107" i="2"/>
  <c r="H107" i="2"/>
  <c r="G107" i="2"/>
  <c r="F107" i="2"/>
  <c r="E107" i="2"/>
  <c r="D107" i="2"/>
  <c r="C107" i="2"/>
  <c r="B107" i="2"/>
  <c r="K106" i="2"/>
  <c r="J106" i="2"/>
  <c r="I106" i="2"/>
  <c r="H106" i="2"/>
  <c r="G106" i="2"/>
  <c r="F106" i="2"/>
  <c r="E106" i="2"/>
  <c r="D106" i="2"/>
  <c r="C106" i="2"/>
  <c r="B106" i="2"/>
  <c r="K105" i="2"/>
  <c r="J105" i="2"/>
  <c r="I105" i="2"/>
  <c r="H105" i="2"/>
  <c r="G105" i="2"/>
  <c r="F105" i="2"/>
  <c r="E105" i="2"/>
  <c r="D105" i="2"/>
  <c r="C105" i="2"/>
  <c r="B105" i="2"/>
  <c r="K104" i="2"/>
  <c r="J104" i="2"/>
  <c r="I104" i="2"/>
  <c r="H104" i="2"/>
  <c r="G104" i="2"/>
  <c r="F104" i="2"/>
  <c r="E104" i="2"/>
  <c r="D104" i="2"/>
  <c r="C104" i="2"/>
  <c r="B104" i="2"/>
  <c r="K103" i="2"/>
  <c r="J103" i="2"/>
  <c r="I103" i="2"/>
  <c r="H103" i="2"/>
  <c r="G103" i="2"/>
  <c r="F103" i="2"/>
  <c r="E103" i="2"/>
  <c r="D103" i="2"/>
  <c r="C103" i="2"/>
  <c r="B103" i="2"/>
  <c r="K102" i="2"/>
  <c r="J102" i="2"/>
  <c r="I102" i="2"/>
  <c r="H102" i="2"/>
  <c r="G102" i="2"/>
  <c r="F102" i="2"/>
  <c r="E102" i="2"/>
  <c r="D102" i="2"/>
  <c r="C102" i="2"/>
  <c r="B102" i="2"/>
  <c r="K101" i="2"/>
  <c r="J101" i="2"/>
  <c r="I101" i="2"/>
  <c r="H101" i="2"/>
  <c r="G101" i="2"/>
  <c r="F101" i="2"/>
  <c r="E101" i="2"/>
  <c r="D101" i="2"/>
  <c r="C101" i="2"/>
  <c r="B101" i="2"/>
  <c r="K99" i="2"/>
  <c r="J99" i="2"/>
  <c r="I99" i="2"/>
  <c r="H99" i="2"/>
  <c r="G99" i="2"/>
  <c r="F99" i="2"/>
  <c r="E99" i="2"/>
  <c r="D99" i="2"/>
  <c r="C99" i="2"/>
  <c r="B99" i="2"/>
  <c r="K98" i="2"/>
  <c r="J98" i="2"/>
  <c r="I98" i="2"/>
  <c r="H98" i="2"/>
  <c r="G98" i="2"/>
  <c r="F98" i="2"/>
  <c r="E98" i="2"/>
  <c r="D98" i="2"/>
  <c r="C98" i="2"/>
  <c r="B98" i="2"/>
  <c r="K97" i="2"/>
  <c r="J97" i="2"/>
  <c r="I97" i="2"/>
  <c r="H97" i="2"/>
  <c r="G97" i="2"/>
  <c r="F97" i="2"/>
  <c r="E97" i="2"/>
  <c r="D97" i="2"/>
  <c r="C97" i="2"/>
  <c r="B97" i="2"/>
  <c r="K96" i="2"/>
  <c r="J96" i="2"/>
  <c r="I96" i="2"/>
  <c r="H96" i="2"/>
  <c r="G96" i="2"/>
  <c r="F96" i="2"/>
  <c r="E96" i="2"/>
  <c r="D96" i="2"/>
  <c r="C96" i="2"/>
  <c r="B96" i="2"/>
  <c r="K94" i="2"/>
  <c r="J94" i="2"/>
  <c r="I94" i="2"/>
  <c r="H94" i="2"/>
  <c r="G94" i="2"/>
  <c r="F94" i="2"/>
  <c r="E94" i="2"/>
  <c r="D94" i="2"/>
  <c r="C94" i="2"/>
  <c r="B94" i="2"/>
  <c r="K93" i="2"/>
  <c r="J93" i="2"/>
  <c r="I93" i="2"/>
  <c r="H93" i="2"/>
  <c r="G93" i="2"/>
  <c r="F93" i="2"/>
  <c r="E93" i="2"/>
  <c r="D93" i="2"/>
  <c r="C93" i="2"/>
  <c r="B93" i="2"/>
  <c r="K92" i="2"/>
  <c r="J92" i="2"/>
  <c r="I92" i="2"/>
  <c r="H92" i="2"/>
  <c r="G92" i="2"/>
  <c r="F92" i="2"/>
  <c r="E92" i="2"/>
  <c r="D92" i="2"/>
  <c r="C92" i="2"/>
  <c r="B92" i="2"/>
  <c r="K91" i="2"/>
  <c r="J91" i="2"/>
  <c r="I91" i="2"/>
  <c r="H91" i="2"/>
  <c r="G91" i="2"/>
  <c r="F91" i="2"/>
  <c r="E91" i="2"/>
  <c r="D91" i="2"/>
  <c r="C91" i="2"/>
  <c r="B91" i="2"/>
  <c r="K90" i="2"/>
  <c r="J90" i="2"/>
  <c r="I90" i="2"/>
  <c r="H90" i="2"/>
  <c r="G90" i="2"/>
  <c r="F90" i="2"/>
  <c r="E90" i="2"/>
  <c r="D90" i="2"/>
  <c r="C90" i="2"/>
  <c r="B90" i="2"/>
  <c r="K89" i="2"/>
  <c r="J89" i="2"/>
  <c r="I89" i="2"/>
  <c r="H89" i="2"/>
  <c r="G89" i="2"/>
  <c r="F89" i="2"/>
  <c r="E89" i="2"/>
  <c r="D89" i="2"/>
  <c r="C89" i="2"/>
  <c r="B89" i="2"/>
  <c r="K87" i="2"/>
  <c r="J87" i="2"/>
  <c r="I87" i="2"/>
  <c r="H87" i="2"/>
  <c r="G87" i="2"/>
  <c r="F87" i="2"/>
  <c r="E87" i="2"/>
  <c r="D87" i="2"/>
  <c r="C87" i="2"/>
  <c r="B87" i="2"/>
  <c r="K86" i="2"/>
  <c r="J86" i="2"/>
  <c r="I86" i="2"/>
  <c r="H86" i="2"/>
  <c r="G86" i="2"/>
  <c r="F86" i="2"/>
  <c r="E86" i="2"/>
  <c r="D86" i="2"/>
  <c r="C86" i="2"/>
  <c r="B86" i="2"/>
  <c r="K84" i="2"/>
  <c r="J84" i="2"/>
  <c r="I84" i="2"/>
  <c r="H84" i="2"/>
  <c r="G84" i="2"/>
  <c r="F84" i="2"/>
  <c r="E84" i="2"/>
  <c r="D84" i="2"/>
  <c r="C84" i="2"/>
  <c r="B84" i="2"/>
  <c r="K83" i="2"/>
  <c r="J83" i="2"/>
  <c r="I83" i="2"/>
  <c r="H83" i="2"/>
  <c r="G83" i="2"/>
  <c r="F83" i="2"/>
  <c r="E83" i="2"/>
  <c r="D83" i="2"/>
  <c r="C83" i="2"/>
  <c r="B83" i="2"/>
  <c r="K82" i="2"/>
  <c r="J82" i="2"/>
  <c r="I82" i="2"/>
  <c r="H82" i="2"/>
  <c r="G82" i="2"/>
  <c r="F82" i="2"/>
  <c r="E82" i="2"/>
  <c r="D82" i="2"/>
  <c r="C82" i="2"/>
  <c r="B82" i="2"/>
  <c r="K81" i="2"/>
  <c r="J81" i="2"/>
  <c r="I81" i="2"/>
  <c r="H81" i="2"/>
  <c r="G81" i="2"/>
  <c r="F81" i="2"/>
  <c r="E81" i="2"/>
  <c r="D81" i="2"/>
  <c r="C81" i="2"/>
  <c r="B81" i="2"/>
  <c r="K79" i="2"/>
  <c r="J79" i="2"/>
  <c r="I79" i="2"/>
  <c r="H79" i="2"/>
  <c r="G79" i="2"/>
  <c r="F79" i="2"/>
  <c r="E79" i="2"/>
  <c r="D79" i="2"/>
  <c r="C79" i="2"/>
  <c r="B79" i="2"/>
  <c r="K78" i="2"/>
  <c r="J78" i="2"/>
  <c r="I78" i="2"/>
  <c r="H78" i="2"/>
  <c r="G78" i="2"/>
  <c r="F78" i="2"/>
  <c r="E78" i="2"/>
  <c r="D78" i="2"/>
  <c r="C78" i="2"/>
  <c r="B78" i="2"/>
  <c r="K77" i="2"/>
  <c r="J77" i="2"/>
  <c r="I77" i="2"/>
  <c r="H77" i="2"/>
  <c r="G77" i="2"/>
  <c r="F77" i="2"/>
  <c r="E77" i="2"/>
  <c r="D77" i="2"/>
  <c r="C77" i="2"/>
  <c r="B77" i="2"/>
  <c r="K75" i="2"/>
  <c r="J75" i="2"/>
  <c r="I75" i="2"/>
  <c r="H75" i="2"/>
  <c r="G75" i="2"/>
  <c r="F75" i="2"/>
  <c r="E75" i="2"/>
  <c r="D75" i="2"/>
  <c r="C75" i="2"/>
  <c r="B75" i="2"/>
  <c r="K74" i="2"/>
  <c r="J74" i="2"/>
  <c r="I74" i="2"/>
  <c r="H74" i="2"/>
  <c r="G74" i="2"/>
  <c r="F74" i="2"/>
  <c r="E74" i="2"/>
  <c r="D74" i="2"/>
  <c r="C74" i="2"/>
  <c r="B74" i="2"/>
  <c r="K73" i="2"/>
  <c r="J73" i="2"/>
  <c r="I73" i="2"/>
  <c r="H73" i="2"/>
  <c r="G73" i="2"/>
  <c r="F73" i="2"/>
  <c r="E73" i="2"/>
  <c r="D73" i="2"/>
  <c r="C73" i="2"/>
  <c r="B73" i="2"/>
  <c r="K72" i="2"/>
  <c r="J72" i="2"/>
  <c r="I72" i="2"/>
  <c r="H72" i="2"/>
  <c r="G72" i="2"/>
  <c r="F72" i="2"/>
  <c r="E72" i="2"/>
  <c r="D72" i="2"/>
  <c r="C72" i="2"/>
  <c r="B72" i="2"/>
  <c r="K71" i="2"/>
  <c r="J71" i="2"/>
  <c r="I71" i="2"/>
  <c r="H71" i="2"/>
  <c r="G71" i="2"/>
  <c r="F71" i="2"/>
  <c r="E71" i="2"/>
  <c r="D71" i="2"/>
  <c r="C71" i="2"/>
  <c r="B71" i="2"/>
  <c r="K70" i="2"/>
  <c r="J70" i="2"/>
  <c r="I70" i="2"/>
  <c r="H70" i="2"/>
  <c r="G70" i="2"/>
  <c r="F70" i="2"/>
  <c r="E70" i="2"/>
  <c r="D70" i="2"/>
  <c r="C70" i="2"/>
  <c r="B70" i="2"/>
  <c r="K69" i="2"/>
  <c r="J69" i="2"/>
  <c r="I69" i="2"/>
  <c r="H69" i="2"/>
  <c r="G69" i="2"/>
  <c r="F69" i="2"/>
  <c r="E69" i="2"/>
  <c r="D69" i="2"/>
  <c r="C69" i="2"/>
  <c r="B69" i="2"/>
  <c r="K68" i="2"/>
  <c r="J68" i="2"/>
  <c r="I68" i="2"/>
  <c r="H68" i="2"/>
  <c r="G68" i="2"/>
  <c r="F68" i="2"/>
  <c r="E68" i="2"/>
  <c r="D68" i="2"/>
  <c r="C68" i="2"/>
  <c r="B68" i="2"/>
  <c r="K67" i="2"/>
  <c r="J67" i="2"/>
  <c r="I67" i="2"/>
  <c r="H67" i="2"/>
  <c r="G67" i="2"/>
  <c r="F67" i="2"/>
  <c r="E67" i="2"/>
  <c r="D67" i="2"/>
  <c r="C67" i="2"/>
  <c r="B67" i="2"/>
  <c r="K66" i="2"/>
  <c r="J66" i="2"/>
  <c r="I66" i="2"/>
  <c r="H66" i="2"/>
  <c r="G66" i="2"/>
  <c r="F66" i="2"/>
  <c r="E66" i="2"/>
  <c r="D66" i="2"/>
  <c r="C66" i="2"/>
  <c r="B66" i="2"/>
  <c r="K65" i="2"/>
  <c r="J65" i="2"/>
  <c r="I65" i="2"/>
  <c r="H65" i="2"/>
  <c r="G65" i="2"/>
  <c r="F65" i="2"/>
  <c r="E65" i="2"/>
  <c r="D65" i="2"/>
  <c r="C65" i="2"/>
  <c r="B65" i="2"/>
  <c r="K64" i="2"/>
  <c r="J64" i="2"/>
  <c r="I64" i="2"/>
  <c r="H64" i="2"/>
  <c r="G64" i="2"/>
  <c r="F64" i="2"/>
  <c r="E64" i="2"/>
  <c r="D64" i="2"/>
  <c r="C64" i="2"/>
  <c r="B64" i="2"/>
  <c r="K63" i="2"/>
  <c r="J63" i="2"/>
  <c r="I63" i="2"/>
  <c r="H63" i="2"/>
  <c r="G63" i="2"/>
  <c r="F63" i="2"/>
  <c r="E63" i="2"/>
  <c r="D63" i="2"/>
  <c r="C63" i="2"/>
  <c r="B63" i="2"/>
  <c r="K61" i="2"/>
  <c r="J61" i="2"/>
  <c r="I61" i="2"/>
  <c r="H61" i="2"/>
  <c r="G61" i="2"/>
  <c r="F61" i="2"/>
  <c r="E61" i="2"/>
  <c r="D61" i="2"/>
  <c r="C61" i="2"/>
  <c r="B61" i="2"/>
  <c r="K60" i="2"/>
  <c r="J60" i="2"/>
  <c r="I60" i="2"/>
  <c r="H60" i="2"/>
  <c r="G60" i="2"/>
  <c r="F60" i="2"/>
  <c r="E60" i="2"/>
  <c r="D60" i="2"/>
  <c r="C60" i="2"/>
  <c r="B60" i="2"/>
  <c r="K59" i="2"/>
  <c r="J59" i="2"/>
  <c r="I59" i="2"/>
  <c r="H59" i="2"/>
  <c r="G59" i="2"/>
  <c r="F59" i="2"/>
  <c r="E59" i="2"/>
  <c r="D59" i="2"/>
  <c r="C59" i="2"/>
  <c r="B59" i="2"/>
  <c r="K58" i="2"/>
  <c r="J58" i="2"/>
  <c r="I58" i="2"/>
  <c r="H58" i="2"/>
  <c r="G58" i="2"/>
  <c r="F58" i="2"/>
  <c r="E58" i="2"/>
  <c r="D58" i="2"/>
  <c r="C58" i="2"/>
  <c r="B58" i="2"/>
  <c r="K57" i="2"/>
  <c r="J57" i="2"/>
  <c r="I57" i="2"/>
  <c r="H57" i="2"/>
  <c r="G57" i="2"/>
  <c r="F57" i="2"/>
  <c r="E57" i="2"/>
  <c r="D57" i="2"/>
  <c r="C57" i="2"/>
  <c r="B57" i="2"/>
  <c r="K56" i="2"/>
  <c r="J56" i="2"/>
  <c r="I56" i="2"/>
  <c r="H56" i="2"/>
  <c r="G56" i="2"/>
  <c r="F56" i="2"/>
  <c r="E56" i="2"/>
  <c r="D56" i="2"/>
  <c r="C56" i="2"/>
  <c r="B56" i="2"/>
  <c r="K55" i="2"/>
  <c r="J55" i="2"/>
  <c r="I55" i="2"/>
  <c r="H55" i="2"/>
  <c r="G55" i="2"/>
  <c r="F55" i="2"/>
  <c r="E55" i="2"/>
  <c r="D55" i="2"/>
  <c r="C55" i="2"/>
  <c r="B55" i="2"/>
  <c r="K54" i="2"/>
  <c r="J54" i="2"/>
  <c r="I54" i="2"/>
  <c r="H54" i="2"/>
  <c r="G54" i="2"/>
  <c r="F54" i="2"/>
  <c r="E54" i="2"/>
  <c r="D54" i="2"/>
  <c r="C54" i="2"/>
  <c r="B54" i="2"/>
  <c r="K53" i="2"/>
  <c r="J53" i="2"/>
  <c r="I53" i="2"/>
  <c r="H53" i="2"/>
  <c r="G53" i="2"/>
  <c r="F53" i="2"/>
  <c r="E53" i="2"/>
  <c r="D53" i="2"/>
  <c r="C53" i="2"/>
  <c r="B53" i="2"/>
  <c r="K52" i="2"/>
  <c r="J52" i="2"/>
  <c r="I52" i="2"/>
  <c r="H52" i="2"/>
  <c r="G52" i="2"/>
  <c r="F52" i="2"/>
  <c r="E52" i="2"/>
  <c r="D52" i="2"/>
  <c r="C52" i="2"/>
  <c r="B52" i="2"/>
  <c r="K51" i="2"/>
  <c r="J51" i="2"/>
  <c r="I51" i="2"/>
  <c r="H51" i="2"/>
  <c r="G51" i="2"/>
  <c r="F51" i="2"/>
  <c r="E51" i="2"/>
  <c r="D51" i="2"/>
  <c r="C51" i="2"/>
  <c r="B51" i="2"/>
  <c r="K50" i="2"/>
  <c r="J50" i="2"/>
  <c r="I50" i="2"/>
  <c r="H50" i="2"/>
  <c r="G50" i="2"/>
  <c r="F50" i="2"/>
  <c r="E50" i="2"/>
  <c r="D50" i="2"/>
  <c r="C50" i="2"/>
  <c r="B50" i="2"/>
  <c r="K49" i="2"/>
  <c r="J49" i="2"/>
  <c r="I49" i="2"/>
  <c r="H49" i="2"/>
  <c r="G49" i="2"/>
  <c r="F49" i="2"/>
  <c r="E49" i="2"/>
  <c r="D49" i="2"/>
  <c r="C49" i="2"/>
  <c r="B49" i="2"/>
  <c r="K48" i="2"/>
  <c r="J48" i="2"/>
  <c r="I48" i="2"/>
  <c r="H48" i="2"/>
  <c r="G48" i="2"/>
  <c r="F48" i="2"/>
  <c r="E48" i="2"/>
  <c r="D48" i="2"/>
  <c r="C48" i="2"/>
  <c r="B48" i="2"/>
  <c r="K47" i="2"/>
  <c r="J47" i="2"/>
  <c r="I47" i="2"/>
  <c r="H47" i="2"/>
  <c r="G47" i="2"/>
  <c r="F47" i="2"/>
  <c r="E47" i="2"/>
  <c r="D47" i="2"/>
  <c r="C47" i="2"/>
  <c r="B47" i="2"/>
  <c r="K46" i="2"/>
  <c r="J46" i="2"/>
  <c r="H46" i="2"/>
  <c r="G46" i="2"/>
  <c r="F46" i="2"/>
  <c r="E46" i="2"/>
  <c r="D46" i="2"/>
  <c r="C46" i="2"/>
  <c r="B46" i="2"/>
  <c r="A33" i="2"/>
  <c r="C331" i="2" l="1"/>
  <c r="I331" i="2"/>
  <c r="D331" i="2"/>
  <c r="J331" i="2"/>
  <c r="E331" i="2"/>
  <c r="K331" i="2"/>
  <c r="F331" i="2"/>
  <c r="A332" i="2"/>
  <c r="G331" i="2"/>
  <c r="B331" i="2"/>
  <c r="I332" i="2" l="1"/>
  <c r="C332" i="2"/>
  <c r="H332" i="2"/>
  <c r="B332" i="2"/>
  <c r="G332" i="2"/>
  <c r="A333" i="2"/>
  <c r="F332" i="2"/>
  <c r="K332" i="2"/>
  <c r="E332" i="2"/>
  <c r="J332" i="2"/>
  <c r="D332" i="2"/>
  <c r="J333" i="2" l="1"/>
  <c r="D333" i="2"/>
  <c r="I333" i="2"/>
  <c r="C333" i="2"/>
  <c r="H333" i="2"/>
  <c r="B333" i="2"/>
  <c r="G333" i="2"/>
  <c r="A334" i="2"/>
  <c r="F333" i="2"/>
  <c r="K333" i="2"/>
  <c r="E333" i="2"/>
  <c r="K334" i="2" l="1"/>
  <c r="E334" i="2"/>
  <c r="J334" i="2"/>
  <c r="D334" i="2"/>
  <c r="I334" i="2"/>
  <c r="C334" i="2"/>
  <c r="H334" i="2"/>
  <c r="B334" i="2"/>
  <c r="G334" i="2"/>
  <c r="A335" i="2"/>
  <c r="F334" i="2"/>
  <c r="A336" i="2" l="1"/>
  <c r="F335" i="2"/>
  <c r="K335" i="2"/>
  <c r="E335" i="2"/>
  <c r="J335" i="2"/>
  <c r="D335" i="2"/>
  <c r="I335" i="2"/>
  <c r="C335" i="2"/>
  <c r="H335" i="2"/>
  <c r="B335" i="2"/>
  <c r="G335" i="2"/>
  <c r="G336" i="2" l="1"/>
  <c r="A337" i="2"/>
  <c r="F336" i="2"/>
  <c r="K336" i="2"/>
  <c r="E336" i="2"/>
  <c r="J336" i="2"/>
  <c r="D336" i="2"/>
  <c r="I336" i="2"/>
  <c r="C336" i="2"/>
  <c r="H336" i="2"/>
  <c r="B336" i="2"/>
  <c r="H337" i="2" l="1"/>
  <c r="B337" i="2"/>
  <c r="G337" i="2"/>
  <c r="A338" i="2"/>
  <c r="F337" i="2"/>
  <c r="K337" i="2"/>
  <c r="E337" i="2"/>
  <c r="J337" i="2"/>
  <c r="D337" i="2"/>
  <c r="I337" i="2"/>
  <c r="C337" i="2"/>
  <c r="I338" i="2" l="1"/>
  <c r="C338" i="2"/>
  <c r="H338" i="2"/>
  <c r="B338" i="2"/>
  <c r="G338" i="2"/>
  <c r="A339" i="2"/>
  <c r="F338" i="2"/>
  <c r="K338" i="2"/>
  <c r="E338" i="2"/>
  <c r="J338" i="2"/>
  <c r="D338" i="2"/>
  <c r="J339" i="2" l="1"/>
  <c r="D339" i="2"/>
  <c r="I339" i="2"/>
  <c r="C339" i="2"/>
  <c r="H339" i="2"/>
  <c r="B339" i="2"/>
  <c r="G339" i="2"/>
  <c r="A340" i="2"/>
  <c r="F339" i="2"/>
  <c r="K339" i="2"/>
  <c r="E339" i="2"/>
  <c r="K340" i="2" l="1"/>
  <c r="E340" i="2"/>
  <c r="J340" i="2"/>
  <c r="D340" i="2"/>
  <c r="I340" i="2"/>
  <c r="C340" i="2"/>
  <c r="H340" i="2"/>
  <c r="B340" i="2"/>
  <c r="G340" i="2"/>
  <c r="A341" i="2"/>
  <c r="F340" i="2"/>
  <c r="A342" i="2" l="1"/>
  <c r="F341" i="2"/>
  <c r="K341" i="2"/>
  <c r="E341" i="2"/>
  <c r="J341" i="2"/>
  <c r="D341" i="2"/>
  <c r="I341" i="2"/>
  <c r="C341" i="2"/>
  <c r="H341" i="2"/>
  <c r="B341" i="2"/>
  <c r="G341" i="2"/>
  <c r="G342" i="2" l="1"/>
  <c r="A343" i="2"/>
  <c r="F342" i="2"/>
  <c r="K342" i="2"/>
  <c r="E342" i="2"/>
  <c r="J342" i="2"/>
  <c r="D342" i="2"/>
  <c r="I342" i="2"/>
  <c r="C342" i="2"/>
  <c r="H342" i="2"/>
  <c r="B342" i="2"/>
  <c r="H343" i="2" l="1"/>
  <c r="B343" i="2"/>
  <c r="G343" i="2"/>
  <c r="A344" i="2"/>
  <c r="F343" i="2"/>
  <c r="K343" i="2"/>
  <c r="E343" i="2"/>
  <c r="J343" i="2"/>
  <c r="D343" i="2"/>
  <c r="I343" i="2"/>
  <c r="C343" i="2"/>
  <c r="I344" i="2" l="1"/>
  <c r="C344" i="2"/>
  <c r="H344" i="2"/>
  <c r="B344" i="2"/>
  <c r="G344" i="2"/>
  <c r="A345" i="2"/>
  <c r="F344" i="2"/>
  <c r="K344" i="2"/>
  <c r="E344" i="2"/>
  <c r="J344" i="2"/>
  <c r="D344" i="2"/>
  <c r="J345" i="2" l="1"/>
  <c r="D345" i="2"/>
  <c r="I345" i="2"/>
  <c r="C345" i="2"/>
  <c r="H345" i="2"/>
  <c r="B345" i="2"/>
  <c r="G345" i="2"/>
  <c r="A346" i="2"/>
  <c r="F345" i="2"/>
  <c r="K345" i="2"/>
  <c r="E345" i="2"/>
  <c r="K346" i="2" l="1"/>
  <c r="E346" i="2"/>
  <c r="J346" i="2"/>
  <c r="D346" i="2"/>
  <c r="I346" i="2"/>
  <c r="C346" i="2"/>
  <c r="H346" i="2"/>
  <c r="B346" i="2"/>
  <c r="G346" i="2"/>
  <c r="F346" i="2"/>
</calcChain>
</file>

<file path=xl/sharedStrings.xml><?xml version="1.0" encoding="utf-8"?>
<sst xmlns="http://schemas.openxmlformats.org/spreadsheetml/2006/main" count="1365" uniqueCount="557">
  <si>
    <t>序号</t>
  </si>
  <si>
    <t>始端</t>
  </si>
  <si>
    <t>末端</t>
  </si>
  <si>
    <t>始端处理</t>
  </si>
  <si>
    <t>末端处理</t>
  </si>
  <si>
    <t>作业</t>
  </si>
  <si>
    <t>线径</t>
  </si>
  <si>
    <t>组装</t>
  </si>
  <si>
    <t>G20线长</t>
  </si>
  <si>
    <t>KC（24位）</t>
  </si>
  <si>
    <t>KC/1</t>
  </si>
  <si>
    <t>MSC/1</t>
  </si>
  <si>
    <t>5556T</t>
  </si>
  <si>
    <t>红4</t>
  </si>
  <si>
    <t>标准</t>
  </si>
  <si>
    <t>0.5黑</t>
  </si>
  <si>
    <t>KC/2</t>
    <phoneticPr fontId="2" type="noConversion"/>
  </si>
  <si>
    <t>MC/A1</t>
  </si>
  <si>
    <t>KC/2</t>
  </si>
  <si>
    <t>KC/3</t>
  </si>
  <si>
    <t>FJXA/13</t>
  </si>
  <si>
    <t>KC/4</t>
  </si>
  <si>
    <t>MC/A2</t>
  </si>
  <si>
    <t>KC/5</t>
  </si>
  <si>
    <t>KC/6</t>
  </si>
  <si>
    <t>MC1/A2</t>
  </si>
  <si>
    <t>有封星接触器时</t>
  </si>
  <si>
    <t>KC/7</t>
  </si>
  <si>
    <t>MSC/A1</t>
  </si>
  <si>
    <t>KC/8</t>
  </si>
  <si>
    <t>MSC/A2</t>
  </si>
  <si>
    <t>KC/9</t>
  </si>
  <si>
    <t>MC1/A1</t>
  </si>
  <si>
    <t>KC/12</t>
  </si>
  <si>
    <t>FJA/24</t>
  </si>
  <si>
    <t>KC/13</t>
  </si>
  <si>
    <t>FTK/1</t>
  </si>
  <si>
    <t>非钢带梯/非异步货梯</t>
  </si>
  <si>
    <t>KC/15</t>
  </si>
  <si>
    <t>FJK/14</t>
  </si>
  <si>
    <t>KC/18</t>
  </si>
  <si>
    <t>FJA/13</t>
  </si>
  <si>
    <t>KD（20位）</t>
  </si>
  <si>
    <t>KD/1</t>
  </si>
  <si>
    <t>FJSA/4</t>
  </si>
  <si>
    <t>KD/2</t>
  </si>
  <si>
    <t>FJXA/4</t>
  </si>
  <si>
    <t>KD/4</t>
  </si>
  <si>
    <t>FJK/2</t>
  </si>
  <si>
    <t>KD/8</t>
  </si>
  <si>
    <t>MC1/54</t>
  </si>
  <si>
    <t>有封星接触器+速度≤2.5M/S</t>
  </si>
  <si>
    <t>KD/9</t>
  </si>
  <si>
    <t>BZC/62(22)</t>
  </si>
  <si>
    <t>KD/10</t>
  </si>
  <si>
    <t>MC/62(22)</t>
  </si>
  <si>
    <t>KD/11</t>
  </si>
  <si>
    <t>MSC/62(22)</t>
  </si>
  <si>
    <t>KD/13</t>
  </si>
  <si>
    <t>MSC/61(21)</t>
  </si>
  <si>
    <t>无接地保护装置时</t>
  </si>
  <si>
    <t>KD/19</t>
  </si>
  <si>
    <t>FJK/1</t>
  </si>
  <si>
    <t>G20系统时</t>
  </si>
  <si>
    <t>KB（10位）</t>
  </si>
  <si>
    <t>KB/2</t>
  </si>
  <si>
    <t>标准（无机房）</t>
  </si>
  <si>
    <t>KB/3</t>
  </si>
  <si>
    <t>KB/10</t>
  </si>
  <si>
    <t>MC/53(13)</t>
  </si>
  <si>
    <t>BZC/61(21)</t>
  </si>
  <si>
    <t>KP/5</t>
  </si>
  <si>
    <t>LBQ1/负载1</t>
  </si>
  <si>
    <t>红全封</t>
  </si>
  <si>
    <t>0.75黑</t>
  </si>
  <si>
    <t>KP/7</t>
  </si>
  <si>
    <t>LBQ1/负载2</t>
  </si>
  <si>
    <t>KP/9</t>
  </si>
  <si>
    <t>LBQ1/线路1</t>
  </si>
  <si>
    <t>KP/10</t>
  </si>
  <si>
    <t>LBQ1/线路2</t>
  </si>
  <si>
    <t>KZ/1</t>
  </si>
  <si>
    <t>对讲机/+</t>
  </si>
  <si>
    <t>对讲机标配</t>
    <phoneticPr fontId="2" type="noConversion"/>
  </si>
  <si>
    <t>KZ/3</t>
  </si>
  <si>
    <t>对讲机/-</t>
  </si>
  <si>
    <t>KZ/4</t>
  </si>
  <si>
    <t>对讲机/R</t>
    <phoneticPr fontId="2" type="noConversion"/>
  </si>
  <si>
    <t>红4(遥/123:蓝4)</t>
    <phoneticPr fontId="2" type="noConversion"/>
  </si>
  <si>
    <t>KZ/5</t>
  </si>
  <si>
    <t>对讲机/L</t>
    <phoneticPr fontId="2" type="noConversion"/>
  </si>
  <si>
    <t>红4(遥/124:蓝4)</t>
    <phoneticPr fontId="2" type="noConversion"/>
  </si>
  <si>
    <t>BZC/4</t>
  </si>
  <si>
    <t>端子排/N</t>
  </si>
  <si>
    <t>BZC/2</t>
  </si>
  <si>
    <t>KDP2/2</t>
  </si>
  <si>
    <t>半剥13</t>
  </si>
  <si>
    <t>公共线</t>
  </si>
  <si>
    <t>MC/61(21)</t>
  </si>
  <si>
    <t>MC1/53</t>
  </si>
  <si>
    <t>FTK/2</t>
  </si>
  <si>
    <t>有封星接触器+无相序继电器</t>
  </si>
  <si>
    <t>BZC/1</t>
  </si>
  <si>
    <t>BZC/6</t>
  </si>
  <si>
    <t>BZC/3</t>
  </si>
  <si>
    <t>MC/64(44)</t>
  </si>
  <si>
    <t>BZC/5</t>
  </si>
  <si>
    <t>MC/54(14)</t>
    <phoneticPr fontId="2" type="noConversion"/>
  </si>
  <si>
    <t>BZC/A1</t>
  </si>
  <si>
    <t>MSC/2</t>
  </si>
  <si>
    <t>MC1/R4</t>
  </si>
  <si>
    <t>MC/2</t>
  </si>
  <si>
    <t>蓝4</t>
  </si>
  <si>
    <t>蓝4(大功率时-蓝6圆)</t>
  </si>
  <si>
    <t>有封星接触器时+速度＜3.0m/s时</t>
  </si>
  <si>
    <t>2.5黑</t>
  </si>
  <si>
    <t>MC1/R1</t>
  </si>
  <si>
    <t>MC/6</t>
  </si>
  <si>
    <t>MC1/R2</t>
  </si>
  <si>
    <t>MC/4</t>
  </si>
  <si>
    <t xml:space="preserve"> MC1/R3</t>
  </si>
  <si>
    <t>FJSA/13</t>
  </si>
  <si>
    <t>FJSA/13、FTK/1</t>
  </si>
  <si>
    <t>FJXA/13、FJSA/13</t>
  </si>
  <si>
    <t>FJA/23</t>
  </si>
  <si>
    <t>FJXA/14</t>
  </si>
  <si>
    <t>FJA/23、FJXA/14</t>
  </si>
  <si>
    <t>FJSA/14</t>
  </si>
  <si>
    <t>FJA/23、FJSA/14</t>
  </si>
  <si>
    <t>FJA/14</t>
  </si>
  <si>
    <t>FJK/13</t>
  </si>
  <si>
    <t>FJA/14、FJK/13</t>
  </si>
  <si>
    <t>FJK/3、FJK/1</t>
  </si>
  <si>
    <t>FJK/4</t>
  </si>
  <si>
    <t>FJA/3</t>
  </si>
  <si>
    <t>FJK/4、FJA/3</t>
  </si>
  <si>
    <t>FJA/4</t>
  </si>
  <si>
    <t>FJSA/3、FJA/4</t>
  </si>
  <si>
    <t>FJXA/3</t>
  </si>
  <si>
    <t>FJXA/3、FJA/4</t>
  </si>
  <si>
    <t>GRU/CN1/1</t>
  </si>
  <si>
    <t>半剥13</t>
    <phoneticPr fontId="2" type="noConversion"/>
  </si>
  <si>
    <t>电子微动/电子双开门</t>
  </si>
  <si>
    <t>KJ/3</t>
  </si>
  <si>
    <t>KZ/13</t>
  </si>
  <si>
    <t>GRU/CN1/2</t>
  </si>
  <si>
    <t>CE2</t>
    <phoneticPr fontId="2" type="noConversion"/>
  </si>
  <si>
    <t>KJ/4</t>
  </si>
  <si>
    <t>KZ/14</t>
  </si>
  <si>
    <t>GRU/CN1/3</t>
  </si>
  <si>
    <t>GRU/CN1/4</t>
  </si>
  <si>
    <t>GRU/CN1/5</t>
  </si>
  <si>
    <t>KZ/15</t>
  </si>
  <si>
    <t>GRU/CN1/6</t>
  </si>
  <si>
    <t>KZ/16</t>
  </si>
  <si>
    <t>GRU/CN2/5</t>
  </si>
  <si>
    <t>KC/21</t>
  </si>
  <si>
    <t>GRU/CN2/10</t>
  </si>
  <si>
    <t>MSC/2</t>
    <phoneticPr fontId="2" type="noConversion"/>
  </si>
  <si>
    <t>GRU/CN2/S3（10）</t>
  </si>
  <si>
    <t>RMT/1A</t>
  </si>
  <si>
    <t>KF/1</t>
  </si>
  <si>
    <t>E0508(红)</t>
    <phoneticPr fontId="2" type="noConversion"/>
  </si>
  <si>
    <t>半剥6.5/(协134：蓝针)</t>
    <phoneticPr fontId="2" type="noConversion"/>
  </si>
  <si>
    <t>遥监/IOT20遥监</t>
  </si>
  <si>
    <t>RMT/1B</t>
  </si>
  <si>
    <t>KF/2</t>
  </si>
  <si>
    <t>半剥6.5/(协135：蓝针)</t>
    <phoneticPr fontId="2" type="noConversion"/>
  </si>
  <si>
    <t>KF/3</t>
  </si>
  <si>
    <t>E0508(红)</t>
  </si>
  <si>
    <t>半剥6.5/(协136：蓝针)</t>
    <phoneticPr fontId="2" type="noConversion"/>
  </si>
  <si>
    <t>KF/4</t>
  </si>
  <si>
    <t>半剥6.5/(协137：蓝针)</t>
    <phoneticPr fontId="2" type="noConversion"/>
  </si>
  <si>
    <t>RMT/R</t>
  </si>
  <si>
    <t>38:蓝4</t>
    <phoneticPr fontId="2" type="noConversion"/>
  </si>
  <si>
    <t>IOT20遥监</t>
  </si>
  <si>
    <t>RMT/L</t>
  </si>
  <si>
    <t>39:蓝4</t>
    <phoneticPr fontId="2" type="noConversion"/>
  </si>
  <si>
    <t>RMT/P-</t>
  </si>
  <si>
    <t>RMT/BE</t>
  </si>
  <si>
    <t>专线</t>
  </si>
  <si>
    <t>自带线</t>
    <phoneticPr fontId="2" type="noConversion"/>
  </si>
  <si>
    <t>协议板/CN1/CAN1H</t>
  </si>
  <si>
    <t>协议板/CN1/CAN1L</t>
  </si>
  <si>
    <t>协议板/CN1/+24V</t>
  </si>
  <si>
    <t>协议板/CN1/GND</t>
  </si>
  <si>
    <t>392：蓝针</t>
  </si>
  <si>
    <t>访客功能</t>
  </si>
  <si>
    <t>393：蓝针</t>
  </si>
  <si>
    <t>F10b/3</t>
  </si>
  <si>
    <t>394：蓝针</t>
  </si>
  <si>
    <t>F10b/4</t>
  </si>
  <si>
    <t>395：蓝针</t>
  </si>
  <si>
    <t>协议板/CN4/MOD1+</t>
  </si>
  <si>
    <t>红针/(遥119：蓝针)</t>
    <phoneticPr fontId="2" type="noConversion"/>
  </si>
  <si>
    <t>协议板/CN4/MOD1+、KF/1</t>
  </si>
  <si>
    <t>协议板/CN4/MOD1-</t>
  </si>
  <si>
    <t>红针/(遥120：蓝针)</t>
    <phoneticPr fontId="2" type="noConversion"/>
  </si>
  <si>
    <t>协议板/CN4/MOD1-、KF/2</t>
  </si>
  <si>
    <t>协议板/CN4/+24V</t>
  </si>
  <si>
    <t>红针/(遥121：蓝针)</t>
    <phoneticPr fontId="2" type="noConversion"/>
  </si>
  <si>
    <t>协议板/CN4/+24V、KF/3</t>
  </si>
  <si>
    <t>协议板/CN4/GND</t>
  </si>
  <si>
    <t>红针/(遥122：蓝针)</t>
    <phoneticPr fontId="2" type="noConversion"/>
  </si>
  <si>
    <t>协议板/CN4/GND、KF/4</t>
  </si>
  <si>
    <t>协议板/CN2/+24V</t>
  </si>
  <si>
    <t>红针</t>
  </si>
  <si>
    <t>协议板/CN2/GND</t>
  </si>
  <si>
    <t>变频器ZKQ/R</t>
  </si>
  <si>
    <t>剥11</t>
  </si>
  <si>
    <t>变频器ZKQ/S</t>
  </si>
  <si>
    <t>变频器ZKQ/T</t>
  </si>
  <si>
    <t>变频器电源-MC接触器</t>
    <phoneticPr fontId="2" type="noConversion"/>
  </si>
  <si>
    <t>MC接触器-端子排</t>
    <phoneticPr fontId="2" type="noConversion"/>
  </si>
  <si>
    <t>变频器-接地端子排</t>
    <phoneticPr fontId="2" type="noConversion"/>
  </si>
  <si>
    <t>BZC/A2</t>
    <phoneticPr fontId="1" type="noConversion"/>
  </si>
  <si>
    <t xml:space="preserve">文件编号：SCX23-0005 </t>
    <phoneticPr fontId="2" type="noConversion"/>
  </si>
  <si>
    <t>版 本 号：003</t>
    <phoneticPr fontId="2" type="noConversion"/>
  </si>
  <si>
    <t>K3801700&amp;K3801707有机房控制柜作业指导书</t>
    <phoneticPr fontId="2" type="noConversion"/>
  </si>
  <si>
    <t>仅适用于G·Plus，G·FRE，MAX-E(非G20),GVHⅡ,GVH，G·EXC(二合一电源)</t>
    <phoneticPr fontId="2" type="noConversion"/>
  </si>
  <si>
    <r>
      <t>编  制：</t>
    </r>
    <r>
      <rPr>
        <u/>
        <sz val="16"/>
        <rFont val="宋体"/>
        <family val="3"/>
        <charset val="134"/>
      </rPr>
      <t xml:space="preserve">   戴泽康   .</t>
    </r>
    <phoneticPr fontId="2" type="noConversion"/>
  </si>
  <si>
    <r>
      <t>校  对：</t>
    </r>
    <r>
      <rPr>
        <u/>
        <sz val="16"/>
        <rFont val="宋体"/>
        <family val="3"/>
        <charset val="134"/>
      </rPr>
      <t xml:space="preserve">   关向明   .</t>
    </r>
    <phoneticPr fontId="2" type="noConversion"/>
  </si>
  <si>
    <r>
      <t>审  核：</t>
    </r>
    <r>
      <rPr>
        <u/>
        <sz val="16"/>
        <rFont val="宋体"/>
        <family val="3"/>
        <charset val="134"/>
      </rPr>
      <t xml:space="preserve">    蔡一蓝   .</t>
    </r>
    <phoneticPr fontId="2" type="noConversion"/>
  </si>
  <si>
    <t>广州广日电梯有限公司</t>
    <phoneticPr fontId="2" type="noConversion"/>
  </si>
  <si>
    <t>2023 年 7 月</t>
    <phoneticPr fontId="2" type="noConversion"/>
  </si>
  <si>
    <t>修改高层站配置说明</t>
    <phoneticPr fontId="2" type="noConversion"/>
  </si>
  <si>
    <t>戴泽康</t>
    <phoneticPr fontId="2" type="noConversion"/>
  </si>
  <si>
    <t>修改23-1151</t>
    <phoneticPr fontId="2" type="noConversion"/>
  </si>
  <si>
    <t>修改异步货梯接线，增加序号434.2,434.3</t>
    <phoneticPr fontId="2" type="noConversion"/>
  </si>
  <si>
    <t>修改KD/13和KC/13线路/线长</t>
    <phoneticPr fontId="2" type="noConversion"/>
  </si>
  <si>
    <t>关向明</t>
    <phoneticPr fontId="2" type="noConversion"/>
  </si>
  <si>
    <t>修改号</t>
    <phoneticPr fontId="2" type="noConversion"/>
  </si>
  <si>
    <t>修改内容</t>
    <phoneticPr fontId="2" type="noConversion"/>
  </si>
  <si>
    <t>日期</t>
    <phoneticPr fontId="2" type="noConversion"/>
  </si>
  <si>
    <t>签字</t>
    <phoneticPr fontId="2" type="noConversion"/>
  </si>
  <si>
    <t>指导书使用说明</t>
    <phoneticPr fontId="2" type="noConversion"/>
  </si>
  <si>
    <t>本指导书依据电气规格表K3801700、K3801707最新版编制；</t>
    <phoneticPr fontId="2" type="noConversion"/>
  </si>
  <si>
    <t>作业说明：双开门、物联网、停电柜、微动、地震管制、五方通话等为选配功能，提前开门功能等同于微动功能，请根据订单的选配信息选配；</t>
    <phoneticPr fontId="2" type="noConversion"/>
  </si>
  <si>
    <t>大线接线由装配人员接线；从协议转换板并线到其他功能的器件。</t>
    <phoneticPr fontId="2" type="noConversion"/>
  </si>
  <si>
    <t>接线表中采用的二极管参考对应明细表。</t>
    <phoneticPr fontId="2" type="noConversion"/>
  </si>
  <si>
    <t>线束压着、配线、装配作业规范参考SCX15-0025文件</t>
    <phoneticPr fontId="2" type="noConversion"/>
  </si>
  <si>
    <r>
      <rPr>
        <sz val="12"/>
        <rFont val="宋体"/>
        <family val="3"/>
        <charset val="134"/>
      </rPr>
      <t>1、KB，型号：5557-10R，接触子：5556T 
2、KC，型号：5557-24R，接触子：5556T 
3、KD，型号：5557-20R，接触子：5556T
4、KP，型号：5557-18R，接触子：5556T
5、KZ，型号：5557-20R，接触子：5556T
6、KE，型号：5557-12R，接触子：5556T
7、KDP1，型号：5557-10R，接触子：5556T
8、KDP2，型号：5557-08R，接触子：5556T
9、KJ，型号：5557-04R，接触子：5556T
12、整合电源-J1,型号：5557-12R,接触子：5556T
13、整合电源-J2,型号：5557-14R,接触子：5556T
14、对讲机,型号：5557-6R,接触子：5556T
15、电子微动CN1,型号：5557-6R,接触子：5556T
16、电子微动CN2,型号：5557-10R,接触子：5556T
17、WD80,型号：12R头,接触子：218
18、XS，型号：5557-4R，接触子：5556T
19、JSQ，型号：9R，接触子：536
20、F26, 型号：5557-08R，接触子：5556T
21、F10, 型号：5557-04R，接触子：5556T</t>
    </r>
    <r>
      <rPr>
        <sz val="14"/>
        <rFont val="宋体"/>
        <family val="3"/>
        <charset val="134"/>
      </rPr>
      <t xml:space="preserve">                                   </t>
    </r>
    <r>
      <rPr>
        <sz val="12"/>
        <rFont val="宋体"/>
        <family val="3"/>
        <charset val="134"/>
      </rPr>
      <t xml:space="preserve">22、F3, 型号：04R，接触子：5556T </t>
    </r>
    <r>
      <rPr>
        <sz val="14"/>
        <rFont val="宋体"/>
        <family val="3"/>
        <charset val="134"/>
      </rPr>
      <t xml:space="preserve">                                                                                                   </t>
    </r>
    <phoneticPr fontId="2" type="noConversion"/>
  </si>
  <si>
    <t>滤波器安装方位如右图所示，其中左边“LINE”为“线路”，右边“LOAD”为“负载”，标识“1”、“2”如图所示，按照该标识接线。</t>
    <phoneticPr fontId="2" type="noConversion"/>
  </si>
  <si>
    <r>
      <t>G·Plus，MAX-E,GVHⅡ或变频器使用G12C 或变频器大于30kw时增加相序继电器（XWJ）相关接线，</t>
    </r>
    <r>
      <rPr>
        <sz val="12"/>
        <color rgb="FFFF0000"/>
        <rFont val="宋体"/>
        <family val="3"/>
        <charset val="134"/>
      </rPr>
      <t xml:space="preserve">1、MAX-E,G·Exc,G·Plus,GVHⅡ,G·Fre,GVH,G·wiz,G·wiz-B,ESW(G20)不配接地保护装置，其相关接线短接；2、G·Fre,GVH,不配封星接触器；                            </t>
    </r>
    <r>
      <rPr>
        <b/>
        <sz val="12"/>
        <color rgb="FFFF0000"/>
        <rFont val="宋体"/>
        <family val="3"/>
        <charset val="134"/>
      </rPr>
      <t>3.G·PLUS,GVHⅡ,GVH,G·FRE,MAX-E,G·EXC，层站为24站以上时或提升高度&gt;70米时增加高层站线路（不包括24层不包括70米）；   其他梯种， 层站为29站以上时或提升高度&gt;80米时增加高层站（不包括29层不包括80米）；</t>
    </r>
    <phoneticPr fontId="2" type="noConversion"/>
  </si>
  <si>
    <t>空气开关接线端如右图所示，其中左边红圈处“进线端LINE”分别为“1、3、5”，右边红圈处“出线端LOAD”分别为“2、4、6”，按照该标识接线。</t>
    <phoneticPr fontId="2" type="noConversion"/>
  </si>
  <si>
    <t>序号</t>
    <phoneticPr fontId="2" type="noConversion"/>
  </si>
  <si>
    <t>始端</t>
    <phoneticPr fontId="2" type="noConversion"/>
  </si>
  <si>
    <t>末端</t>
    <phoneticPr fontId="2" type="noConversion"/>
  </si>
  <si>
    <t>始端处理</t>
    <phoneticPr fontId="2" type="noConversion"/>
  </si>
  <si>
    <t>末端处理</t>
    <phoneticPr fontId="2" type="noConversion"/>
  </si>
  <si>
    <t>作业</t>
    <phoneticPr fontId="2" type="noConversion"/>
  </si>
  <si>
    <t>线径</t>
    <phoneticPr fontId="2" type="noConversion"/>
  </si>
  <si>
    <t>组装</t>
    <phoneticPr fontId="2" type="noConversion"/>
  </si>
  <si>
    <t>G20线长</t>
    <phoneticPr fontId="2" type="noConversion"/>
  </si>
  <si>
    <t>G12C小功率线长</t>
    <phoneticPr fontId="2" type="noConversion"/>
  </si>
  <si>
    <t>货梯大功率线长</t>
    <phoneticPr fontId="2" type="noConversion"/>
  </si>
  <si>
    <t>KC（24位）</t>
    <phoneticPr fontId="2" type="noConversion"/>
  </si>
  <si>
    <t>KD（20位）</t>
    <phoneticPr fontId="2" type="noConversion"/>
  </si>
  <si>
    <t>KB（10位）</t>
    <phoneticPr fontId="2" type="noConversion"/>
  </si>
  <si>
    <t>KDP1（10位）</t>
    <phoneticPr fontId="2" type="noConversion"/>
  </si>
  <si>
    <t>KDP2（8位）</t>
    <phoneticPr fontId="2" type="noConversion"/>
  </si>
  <si>
    <t>KP（18位）</t>
    <phoneticPr fontId="2" type="noConversion"/>
  </si>
  <si>
    <t>KZ（20位）</t>
    <phoneticPr fontId="2" type="noConversion"/>
  </si>
  <si>
    <t>公共线</t>
    <phoneticPr fontId="2" type="noConversion"/>
  </si>
  <si>
    <t>支架线</t>
    <phoneticPr fontId="2" type="noConversion"/>
  </si>
  <si>
    <t>选配功能</t>
    <phoneticPr fontId="2" type="noConversion"/>
  </si>
  <si>
    <t>大线</t>
    <phoneticPr fontId="2" type="noConversion"/>
  </si>
  <si>
    <t>抱闸回路接线</t>
    <phoneticPr fontId="1" type="noConversion"/>
  </si>
  <si>
    <t>端子排/T</t>
    <phoneticPr fontId="2" type="noConversion"/>
  </si>
  <si>
    <t>BKP/PE</t>
    <phoneticPr fontId="1" type="noConversion"/>
  </si>
  <si>
    <t>接地端子排PE</t>
    <phoneticPr fontId="2" type="noConversion"/>
  </si>
  <si>
    <t>BKP/+110V</t>
    <phoneticPr fontId="1" type="noConversion"/>
  </si>
  <si>
    <t>BKP/GND</t>
    <phoneticPr fontId="1" type="noConversion"/>
  </si>
  <si>
    <t>BKP/COM</t>
    <phoneticPr fontId="1" type="noConversion"/>
  </si>
  <si>
    <t>KDP2/1</t>
    <phoneticPr fontId="1" type="noConversion"/>
  </si>
  <si>
    <t>抱闸检测</t>
    <phoneticPr fontId="1" type="noConversion"/>
  </si>
  <si>
    <t>门锁检测</t>
    <phoneticPr fontId="1" type="noConversion"/>
  </si>
  <si>
    <t>运行检测</t>
    <phoneticPr fontId="1" type="noConversion"/>
  </si>
  <si>
    <t>封星检测</t>
    <phoneticPr fontId="1" type="noConversion"/>
  </si>
  <si>
    <t>抱闸回路</t>
    <phoneticPr fontId="1" type="noConversion"/>
  </si>
  <si>
    <t>封星短接回路</t>
    <phoneticPr fontId="1" type="noConversion"/>
  </si>
  <si>
    <t>BYQ/3(220V)</t>
    <phoneticPr fontId="1" type="noConversion"/>
  </si>
  <si>
    <t>QFB2/1</t>
    <phoneticPr fontId="1" type="noConversion"/>
  </si>
  <si>
    <t>BYQ/1(0V)</t>
    <phoneticPr fontId="1" type="noConversion"/>
  </si>
  <si>
    <t>BYQ/6(110V)</t>
    <phoneticPr fontId="1" type="noConversion"/>
  </si>
  <si>
    <t>BYQ/5(0V)</t>
    <phoneticPr fontId="1" type="noConversion"/>
  </si>
  <si>
    <t>QFB1/1</t>
    <phoneticPr fontId="1" type="noConversion"/>
  </si>
  <si>
    <t>QFB1/2</t>
    <phoneticPr fontId="1" type="noConversion"/>
  </si>
  <si>
    <t>QFB1/HN</t>
    <phoneticPr fontId="1" type="noConversion"/>
  </si>
  <si>
    <t>KDP1/1</t>
    <phoneticPr fontId="1" type="noConversion"/>
  </si>
  <si>
    <t>QFB1/2</t>
    <phoneticPr fontId="1" type="noConversion"/>
  </si>
  <si>
    <t>KDP1/2</t>
    <phoneticPr fontId="1" type="noConversion"/>
  </si>
  <si>
    <t>KDP1/6</t>
    <phoneticPr fontId="1" type="noConversion"/>
  </si>
  <si>
    <t>QFB2/2</t>
    <phoneticPr fontId="1" type="noConversion"/>
  </si>
  <si>
    <t>QFB2/HN</t>
    <phoneticPr fontId="1" type="noConversion"/>
  </si>
  <si>
    <t>KP/1</t>
    <phoneticPr fontId="1" type="noConversion"/>
  </si>
  <si>
    <t>BKP抱闸电源板</t>
    <phoneticPr fontId="1" type="noConversion"/>
  </si>
  <si>
    <t>KDP1/7</t>
    <phoneticPr fontId="1" type="noConversion"/>
  </si>
  <si>
    <t>QFB2/QN</t>
    <phoneticPr fontId="1" type="noConversion"/>
  </si>
  <si>
    <t>QFB1/QN</t>
    <phoneticPr fontId="1" type="noConversion"/>
  </si>
  <si>
    <t>红针</t>
    <phoneticPr fontId="1" type="noConversion"/>
  </si>
  <si>
    <t>红针</t>
    <phoneticPr fontId="1" type="noConversion"/>
  </si>
  <si>
    <t>红针</t>
    <phoneticPr fontId="1" type="noConversion"/>
  </si>
  <si>
    <t>MC/63(43)</t>
    <phoneticPr fontId="1" type="noConversion"/>
  </si>
  <si>
    <t>MC/63(43)</t>
    <phoneticPr fontId="1" type="noConversion"/>
  </si>
  <si>
    <t>KP（18位）</t>
    <phoneticPr fontId="1" type="noConversion"/>
  </si>
  <si>
    <t>KZ（20位）</t>
    <phoneticPr fontId="1" type="noConversion"/>
  </si>
  <si>
    <t>MC/1</t>
    <phoneticPr fontId="2" type="noConversion"/>
  </si>
  <si>
    <t>MC/3</t>
    <phoneticPr fontId="2" type="noConversion"/>
  </si>
  <si>
    <t>MC/5</t>
    <phoneticPr fontId="2" type="noConversion"/>
  </si>
  <si>
    <t>MC/2</t>
    <phoneticPr fontId="2" type="noConversion"/>
  </si>
  <si>
    <t>输入端子/U</t>
    <phoneticPr fontId="2" type="noConversion"/>
  </si>
  <si>
    <t>MC/4</t>
    <phoneticPr fontId="2" type="noConversion"/>
  </si>
  <si>
    <t>输入端子/V</t>
    <phoneticPr fontId="2" type="noConversion"/>
  </si>
  <si>
    <t>MC/6</t>
    <phoneticPr fontId="2" type="noConversion"/>
  </si>
  <si>
    <t>输入端子/W</t>
    <phoneticPr fontId="2" type="noConversion"/>
  </si>
  <si>
    <t>变频器ZKQ/PE</t>
    <phoneticPr fontId="2" type="noConversion"/>
  </si>
  <si>
    <t xml:space="preserve">插件说明：KB/10位  KC/24位 KD/20位  KDP1/10位  KDP2/8位  KE/12位  KJ/4位  KP/18位  KZ/20位  CN1/6位   CN2/10位 </t>
    <phoneticPr fontId="1" type="noConversion"/>
  </si>
  <si>
    <t>KP/3</t>
    <phoneticPr fontId="1" type="noConversion"/>
  </si>
  <si>
    <t>KP/3</t>
    <phoneticPr fontId="1" type="noConversion"/>
  </si>
  <si>
    <t>BYQ/PE</t>
    <phoneticPr fontId="1" type="noConversion"/>
  </si>
  <si>
    <t>BKP/L</t>
    <phoneticPr fontId="1" type="noConversion"/>
  </si>
  <si>
    <t>BKP/N</t>
    <phoneticPr fontId="1" type="noConversion"/>
  </si>
  <si>
    <t>KC/19</t>
    <phoneticPr fontId="1" type="noConversion"/>
  </si>
  <si>
    <t>KC/20</t>
  </si>
  <si>
    <t>GRU/CN2/S3（6）</t>
    <phoneticPr fontId="1" type="noConversion"/>
  </si>
  <si>
    <t>GRU/CN2/2S1（3）</t>
    <phoneticPr fontId="1" type="noConversion"/>
  </si>
  <si>
    <t>FTK2</t>
    <phoneticPr fontId="1" type="noConversion"/>
  </si>
  <si>
    <t>红4</t>
    <phoneticPr fontId="1" type="noConversion"/>
  </si>
  <si>
    <t>CN2/1/S5</t>
    <phoneticPr fontId="1" type="noConversion"/>
  </si>
  <si>
    <t>GRU/CN2/1/S5</t>
    <phoneticPr fontId="1" type="noConversion"/>
  </si>
  <si>
    <t>BKP/X2</t>
    <phoneticPr fontId="1" type="noConversion"/>
  </si>
  <si>
    <t>BZC/14</t>
    <phoneticPr fontId="1" type="noConversion"/>
  </si>
  <si>
    <t>BKP/XC</t>
    <phoneticPr fontId="1" type="noConversion"/>
  </si>
  <si>
    <t>BZC/13</t>
    <phoneticPr fontId="1" type="noConversion"/>
  </si>
  <si>
    <t>0.5黑</t>
    <phoneticPr fontId="1" type="noConversion"/>
  </si>
  <si>
    <t>对讲机/+</t>
    <phoneticPr fontId="1" type="noConversion"/>
  </si>
  <si>
    <t>对讲机/-</t>
    <phoneticPr fontId="1" type="noConversion"/>
  </si>
  <si>
    <t>对讲机/R</t>
    <phoneticPr fontId="1" type="noConversion"/>
  </si>
  <si>
    <t>对讲机/L</t>
    <phoneticPr fontId="1" type="noConversion"/>
  </si>
  <si>
    <t>JMB/+</t>
    <phoneticPr fontId="1" type="noConversion"/>
  </si>
  <si>
    <t>JMB/-</t>
    <phoneticPr fontId="1" type="noConversion"/>
  </si>
  <si>
    <t>JMB/R</t>
    <phoneticPr fontId="1" type="noConversion"/>
  </si>
  <si>
    <t>JMB/L</t>
    <phoneticPr fontId="1" type="noConversion"/>
  </si>
  <si>
    <t>2.5黄绿</t>
    <phoneticPr fontId="1" type="noConversion"/>
  </si>
  <si>
    <t>2.5黄绿</t>
    <phoneticPr fontId="1" type="noConversion"/>
  </si>
  <si>
    <t>QFB2/1</t>
    <phoneticPr fontId="2" type="noConversion"/>
  </si>
  <si>
    <t>QFB2/QN</t>
    <phoneticPr fontId="1" type="noConversion"/>
  </si>
  <si>
    <t>AC110电源输入</t>
    <phoneticPr fontId="1" type="noConversion"/>
  </si>
  <si>
    <t>扩展板/X12/3</t>
    <phoneticPr fontId="2" type="noConversion"/>
  </si>
  <si>
    <t>KJ/1</t>
  </si>
  <si>
    <t>能量回馈/非通讯型停电救援/电子记录</t>
    <phoneticPr fontId="2" type="noConversion"/>
  </si>
  <si>
    <t>扩展板/X12/2</t>
    <phoneticPr fontId="2" type="noConversion"/>
  </si>
  <si>
    <t>KJ/2</t>
    <phoneticPr fontId="2" type="noConversion"/>
  </si>
  <si>
    <t>扩展板/X12/1</t>
    <phoneticPr fontId="2" type="noConversion"/>
  </si>
  <si>
    <t>KJ/3</t>
    <phoneticPr fontId="2" type="noConversion"/>
  </si>
  <si>
    <t>扩展板/X12/4</t>
    <phoneticPr fontId="2" type="noConversion"/>
  </si>
  <si>
    <t>KJ/4</t>
    <phoneticPr fontId="2" type="noConversion"/>
  </si>
  <si>
    <t>0.5黑</t>
    <phoneticPr fontId="2" type="noConversion"/>
  </si>
  <si>
    <t>端子排/R</t>
    <phoneticPr fontId="2" type="noConversion"/>
  </si>
  <si>
    <t>端子排/S</t>
    <phoneticPr fontId="2" type="noConversion"/>
  </si>
  <si>
    <t>6黄</t>
    <phoneticPr fontId="2" type="noConversion"/>
  </si>
  <si>
    <t>6蓝</t>
    <phoneticPr fontId="2" type="noConversion"/>
  </si>
  <si>
    <t>6红</t>
    <phoneticPr fontId="2" type="noConversion"/>
  </si>
  <si>
    <t>6黄</t>
    <phoneticPr fontId="2" type="noConversion"/>
  </si>
  <si>
    <t>6黄绿</t>
    <phoneticPr fontId="2" type="noConversion"/>
  </si>
  <si>
    <t>端子排-变频器电源</t>
    <phoneticPr fontId="2" type="noConversion"/>
  </si>
  <si>
    <t>动力线</t>
    <phoneticPr fontId="1" type="noConversion"/>
  </si>
  <si>
    <t>KJ/2</t>
    <phoneticPr fontId="2" type="noConversion"/>
  </si>
  <si>
    <t>KJ/1</t>
    <phoneticPr fontId="2" type="noConversion"/>
  </si>
  <si>
    <t>GR-U/CN2/3</t>
    <phoneticPr fontId="1" type="noConversion"/>
  </si>
  <si>
    <t>GR-U/CN2/6</t>
    <phoneticPr fontId="1" type="noConversion"/>
  </si>
  <si>
    <t>数字适配器/POWER/+</t>
    <phoneticPr fontId="1" type="noConversion"/>
  </si>
  <si>
    <t>数字适配器/POWER/-</t>
    <phoneticPr fontId="1" type="noConversion"/>
  </si>
  <si>
    <t>数字适配器/POWER/PE</t>
    <phoneticPr fontId="1" type="noConversion"/>
  </si>
  <si>
    <t>数字适配器/LINE/L1</t>
    <phoneticPr fontId="1" type="noConversion"/>
  </si>
  <si>
    <t>数字适配器/LINE/L2</t>
    <phoneticPr fontId="1" type="noConversion"/>
  </si>
  <si>
    <t>PE</t>
    <phoneticPr fontId="1" type="noConversion"/>
  </si>
  <si>
    <t>KZ/9</t>
    <phoneticPr fontId="1" type="noConversion"/>
  </si>
  <si>
    <t>KZ/10</t>
    <phoneticPr fontId="1" type="noConversion"/>
  </si>
  <si>
    <t>红针</t>
    <phoneticPr fontId="1" type="noConversion"/>
  </si>
  <si>
    <t>半剥13</t>
    <phoneticPr fontId="1" type="noConversion"/>
  </si>
  <si>
    <t>蓝6圆</t>
    <phoneticPr fontId="1" type="noConversion"/>
  </si>
  <si>
    <t>数字视频传输</t>
    <phoneticPr fontId="1" type="noConversion"/>
  </si>
  <si>
    <t>有五方通话</t>
    <phoneticPr fontId="1" type="noConversion"/>
  </si>
  <si>
    <t>RMT/P+</t>
    <phoneticPr fontId="2" type="noConversion"/>
  </si>
  <si>
    <t>RMT/P-</t>
    <phoneticPr fontId="1" type="noConversion"/>
  </si>
  <si>
    <t>动力线</t>
    <phoneticPr fontId="1" type="noConversion"/>
  </si>
  <si>
    <t>安全供电回路</t>
    <phoneticPr fontId="1" type="noConversion"/>
  </si>
  <si>
    <t>抱闸电源及24V电源回路</t>
    <phoneticPr fontId="1" type="noConversion"/>
  </si>
  <si>
    <t>BA接口</t>
    <phoneticPr fontId="1" type="noConversion"/>
  </si>
  <si>
    <t>机器人功能</t>
    <phoneticPr fontId="1" type="noConversion"/>
  </si>
  <si>
    <t>检修安全回路，有强电</t>
    <phoneticPr fontId="1" type="noConversion"/>
  </si>
  <si>
    <t>FJSA/3</t>
    <phoneticPr fontId="1" type="noConversion"/>
  </si>
  <si>
    <t>检修回路</t>
    <phoneticPr fontId="1" type="noConversion"/>
  </si>
  <si>
    <t>检修上行</t>
    <phoneticPr fontId="1" type="noConversion"/>
  </si>
  <si>
    <t>检修下行</t>
    <phoneticPr fontId="1" type="noConversion"/>
  </si>
  <si>
    <t>检修电源公共端</t>
    <phoneticPr fontId="1" type="noConversion"/>
  </si>
  <si>
    <t>蓝4</t>
    <phoneticPr fontId="1" type="noConversion"/>
  </si>
  <si>
    <t>剥线 12</t>
    <phoneticPr fontId="1" type="noConversion"/>
  </si>
  <si>
    <t>剥线 12</t>
    <phoneticPr fontId="1" type="noConversion"/>
  </si>
  <si>
    <t>红针</t>
    <phoneticPr fontId="1" type="noConversion"/>
  </si>
  <si>
    <t>蓝4圆</t>
    <phoneticPr fontId="1" type="noConversion"/>
  </si>
  <si>
    <t>KDP1/7</t>
    <phoneticPr fontId="1" type="noConversion"/>
  </si>
  <si>
    <t>橙针</t>
    <phoneticPr fontId="1" type="noConversion"/>
  </si>
  <si>
    <t>蓝6圆</t>
    <phoneticPr fontId="1" type="noConversion"/>
  </si>
  <si>
    <t>蓝4圆</t>
    <phoneticPr fontId="1" type="noConversion"/>
  </si>
  <si>
    <t>红4</t>
    <phoneticPr fontId="1" type="noConversion"/>
  </si>
  <si>
    <t>红针</t>
    <phoneticPr fontId="1" type="noConversion"/>
  </si>
  <si>
    <t>整合电源接线</t>
    <phoneticPr fontId="1" type="noConversion"/>
  </si>
  <si>
    <t>J1/1</t>
    <phoneticPr fontId="1" type="noConversion"/>
  </si>
  <si>
    <t>J1/7</t>
    <phoneticPr fontId="1" type="noConversion"/>
  </si>
  <si>
    <t>0.75黄绿</t>
    <phoneticPr fontId="1" type="noConversion"/>
  </si>
  <si>
    <t>J1/3</t>
    <phoneticPr fontId="1" type="noConversion"/>
  </si>
  <si>
    <t>J1/9</t>
    <phoneticPr fontId="1" type="noConversion"/>
  </si>
  <si>
    <t>J1/4</t>
    <phoneticPr fontId="1" type="noConversion"/>
  </si>
  <si>
    <t>J1/10</t>
    <phoneticPr fontId="1" type="noConversion"/>
  </si>
  <si>
    <t>J1/6</t>
    <phoneticPr fontId="1" type="noConversion"/>
  </si>
  <si>
    <t>J1/12</t>
    <phoneticPr fontId="1" type="noConversion"/>
  </si>
  <si>
    <t>端子排/N</t>
    <phoneticPr fontId="2" type="noConversion"/>
  </si>
  <si>
    <t>BZC/4</t>
    <phoneticPr fontId="1" type="noConversion"/>
  </si>
  <si>
    <t>BZC/2</t>
    <phoneticPr fontId="1" type="noConversion"/>
  </si>
  <si>
    <t>5556T</t>
    <phoneticPr fontId="1" type="noConversion"/>
  </si>
  <si>
    <t>剥线13</t>
    <phoneticPr fontId="1" type="noConversion"/>
  </si>
  <si>
    <t>红4</t>
    <phoneticPr fontId="1" type="noConversion"/>
  </si>
  <si>
    <t>0.5黑</t>
    <phoneticPr fontId="1" type="noConversion"/>
  </si>
  <si>
    <t>红针</t>
    <phoneticPr fontId="1" type="noConversion"/>
  </si>
  <si>
    <t>红针</t>
    <phoneticPr fontId="1" type="noConversion"/>
  </si>
  <si>
    <t>J2/3</t>
    <phoneticPr fontId="1" type="noConversion"/>
  </si>
  <si>
    <t>J2/5</t>
    <phoneticPr fontId="1" type="noConversion"/>
  </si>
  <si>
    <t>KDP2/1</t>
    <phoneticPr fontId="1" type="noConversion"/>
  </si>
  <si>
    <t>DC24V-</t>
    <phoneticPr fontId="1" type="noConversion"/>
  </si>
  <si>
    <t>DC110V+</t>
    <phoneticPr fontId="1" type="noConversion"/>
  </si>
  <si>
    <t>DC110V-</t>
    <phoneticPr fontId="1" type="noConversion"/>
  </si>
  <si>
    <t>J2/10</t>
    <phoneticPr fontId="1" type="noConversion"/>
  </si>
  <si>
    <t>KDP2/8</t>
    <phoneticPr fontId="1" type="noConversion"/>
  </si>
  <si>
    <t>J2/7</t>
    <phoneticPr fontId="1" type="noConversion"/>
  </si>
  <si>
    <t>J2/14</t>
    <phoneticPr fontId="1" type="noConversion"/>
  </si>
  <si>
    <t>J2/11</t>
    <phoneticPr fontId="1" type="noConversion"/>
  </si>
  <si>
    <t>J2/12</t>
    <phoneticPr fontId="1" type="noConversion"/>
  </si>
  <si>
    <t>KDP1/1</t>
    <phoneticPr fontId="1" type="noConversion"/>
  </si>
  <si>
    <t>KDP1/6</t>
    <phoneticPr fontId="1" type="noConversion"/>
  </si>
  <si>
    <t>KDP2/5</t>
    <phoneticPr fontId="1" type="noConversion"/>
  </si>
  <si>
    <t>KDP2/6</t>
    <phoneticPr fontId="1" type="noConversion"/>
  </si>
  <si>
    <t>0.75黑</t>
    <phoneticPr fontId="1" type="noConversion"/>
  </si>
  <si>
    <t>抱闸使能待确认</t>
    <phoneticPr fontId="1" type="noConversion"/>
  </si>
  <si>
    <t>抱闸使能待确认</t>
    <phoneticPr fontId="1" type="noConversion"/>
  </si>
  <si>
    <t>AC110V/L</t>
    <phoneticPr fontId="1" type="noConversion"/>
  </si>
  <si>
    <t>AC110V/N</t>
    <phoneticPr fontId="1" type="noConversion"/>
  </si>
  <si>
    <t>485+</t>
    <phoneticPr fontId="1" type="noConversion"/>
  </si>
  <si>
    <t>485-</t>
    <phoneticPr fontId="1" type="noConversion"/>
  </si>
  <si>
    <t>J2</t>
    <phoneticPr fontId="1" type="noConversion"/>
  </si>
  <si>
    <t>当有机房控制柜适用整合电源时，电源回路按此接线</t>
    <phoneticPr fontId="1" type="noConversion"/>
  </si>
  <si>
    <t>J1</t>
    <phoneticPr fontId="1" type="noConversion"/>
  </si>
  <si>
    <t>编号</t>
    <phoneticPr fontId="2" type="noConversion"/>
  </si>
  <si>
    <t>页码</t>
    <phoneticPr fontId="2" type="noConversion"/>
  </si>
  <si>
    <t>版本</t>
    <phoneticPr fontId="2" type="noConversion"/>
  </si>
  <si>
    <t xml:space="preserve">                            G20有机房接线表 </t>
    <phoneticPr fontId="2" type="noConversion"/>
  </si>
  <si>
    <t>CE2</t>
    <phoneticPr fontId="1" type="noConversion"/>
  </si>
  <si>
    <t>CE24（DC24V+）</t>
    <phoneticPr fontId="1" type="noConversion"/>
  </si>
  <si>
    <t>CE24（DC24V+）</t>
    <phoneticPr fontId="1" type="noConversion"/>
  </si>
  <si>
    <t>KDP2/1（DC24V+）</t>
    <phoneticPr fontId="1" type="noConversion"/>
  </si>
  <si>
    <t>KDP2/2（DC24V-）</t>
    <phoneticPr fontId="1" type="noConversion"/>
  </si>
  <si>
    <t>CE24N（DC24V-）</t>
    <phoneticPr fontId="1" type="noConversion"/>
  </si>
  <si>
    <t>BKP/CN3/+24V</t>
    <phoneticPr fontId="1" type="noConversion"/>
  </si>
  <si>
    <t>KDP2/2</t>
    <phoneticPr fontId="1" type="noConversion"/>
  </si>
  <si>
    <t>CE24N（DC24V-）</t>
    <phoneticPr fontId="1" type="noConversion"/>
  </si>
  <si>
    <t>WI-PM-KXXX</t>
    <phoneticPr fontId="2" type="noConversion"/>
  </si>
  <si>
    <t>配线表-G20有机房线束表</t>
    <phoneticPr fontId="1" type="noConversion"/>
  </si>
  <si>
    <t>适用G20有机房（速度≤2.5M/S）</t>
    <phoneticPr fontId="1" type="noConversion"/>
  </si>
  <si>
    <t>协议板/CN2/CAN2H</t>
    <phoneticPr fontId="2" type="noConversion"/>
  </si>
  <si>
    <t>协议板/CN2/CAN2L</t>
    <phoneticPr fontId="2" type="noConversion"/>
  </si>
  <si>
    <t>RMT/485+</t>
    <phoneticPr fontId="2" type="noConversion"/>
  </si>
  <si>
    <t>远程语音救援</t>
    <phoneticPr fontId="2" type="noConversion"/>
  </si>
  <si>
    <t>半剥6.5</t>
  </si>
  <si>
    <t>远程语音救援</t>
    <phoneticPr fontId="2" type="noConversion"/>
  </si>
  <si>
    <t>远程语音救援</t>
    <phoneticPr fontId="2" type="noConversion"/>
  </si>
  <si>
    <t>RMT/12V</t>
    <phoneticPr fontId="2" type="noConversion"/>
  </si>
  <si>
    <t>RMT/0V</t>
    <phoneticPr fontId="2" type="noConversion"/>
  </si>
  <si>
    <t>DJZ/+</t>
    <phoneticPr fontId="2" type="noConversion"/>
  </si>
  <si>
    <t>远程语音救援</t>
    <phoneticPr fontId="2" type="noConversion"/>
  </si>
  <si>
    <t>红4</t>
    <phoneticPr fontId="2" type="noConversion"/>
  </si>
  <si>
    <t>DJZ/-</t>
    <phoneticPr fontId="2" type="noConversion"/>
  </si>
  <si>
    <t>DJZ/R</t>
    <phoneticPr fontId="2" type="noConversion"/>
  </si>
  <si>
    <t>DJZ/L</t>
    <phoneticPr fontId="2" type="noConversion"/>
  </si>
  <si>
    <t>半剥6.5</t>
    <phoneticPr fontId="2" type="noConversion"/>
  </si>
  <si>
    <t>远程语音救援</t>
    <phoneticPr fontId="2" type="noConversion"/>
  </si>
  <si>
    <t>RMT/485-</t>
    <phoneticPr fontId="2" type="noConversion"/>
  </si>
  <si>
    <t>RMT1/输入/24V</t>
    <phoneticPr fontId="2" type="noConversion"/>
  </si>
  <si>
    <t>RMT1/输入/0V</t>
    <phoneticPr fontId="1" type="noConversion"/>
  </si>
  <si>
    <t>RMT1/输出/12V</t>
    <phoneticPr fontId="2" type="noConversion"/>
  </si>
  <si>
    <t>RMT1/输出/0V</t>
    <phoneticPr fontId="2" type="noConversion"/>
  </si>
  <si>
    <t>RMT1/对讲/12V</t>
    <phoneticPr fontId="2" type="noConversion"/>
  </si>
  <si>
    <t>RMT1/对讲/0V</t>
    <phoneticPr fontId="2" type="noConversion"/>
  </si>
  <si>
    <t>RMT1/对讲/R</t>
    <phoneticPr fontId="1" type="noConversion"/>
  </si>
  <si>
    <t>RMT1/对讲/L</t>
    <phoneticPr fontId="2" type="noConversion"/>
  </si>
  <si>
    <t>KF/1</t>
    <phoneticPr fontId="2" type="noConversion"/>
  </si>
  <si>
    <t>KF/2</t>
    <phoneticPr fontId="2" type="noConversion"/>
  </si>
  <si>
    <t>RMT1/输入/PE</t>
    <phoneticPr fontId="2" type="noConversion"/>
  </si>
  <si>
    <t>接地排/PE</t>
    <phoneticPr fontId="2" type="noConversion"/>
  </si>
  <si>
    <t>橙针</t>
    <phoneticPr fontId="2" type="noConversion"/>
  </si>
  <si>
    <t>蓝4圆</t>
    <phoneticPr fontId="2" type="noConversion"/>
  </si>
  <si>
    <t>备注</t>
    <phoneticPr fontId="2" type="noConversion"/>
  </si>
  <si>
    <t>圆RV5.5-6</t>
    <phoneticPr fontId="2" type="noConversion"/>
  </si>
  <si>
    <t>FJK/3</t>
    <phoneticPr fontId="1" type="noConversion"/>
  </si>
  <si>
    <t>FJK/1</t>
    <phoneticPr fontId="1" type="noConversion"/>
  </si>
  <si>
    <t>AC220V</t>
    <phoneticPr fontId="2" type="noConversion"/>
  </si>
  <si>
    <t>蓝4(大功率时-蓝6圆)</t>
    <phoneticPr fontId="2" type="noConversion"/>
  </si>
  <si>
    <t>黄SVS5-6</t>
    <phoneticPr fontId="2" type="noConversion"/>
  </si>
  <si>
    <t>B作业：物联网功能</t>
    <phoneticPr fontId="2" type="noConversion"/>
  </si>
  <si>
    <t>C作业：总线制五方通话功能</t>
    <phoneticPr fontId="2" type="noConversion"/>
  </si>
  <si>
    <t>以下为选配功能配线</t>
    <phoneticPr fontId="2" type="noConversion"/>
  </si>
  <si>
    <t>D作业：数字视频传输功能</t>
    <phoneticPr fontId="1" type="noConversion"/>
  </si>
  <si>
    <t xml:space="preserve">K3801707 </t>
    <phoneticPr fontId="1" type="noConversion"/>
  </si>
  <si>
    <t>E作业：微动平层</t>
    <phoneticPr fontId="2" type="noConversion"/>
  </si>
  <si>
    <t>有微动平层且双开门时增加</t>
    <phoneticPr fontId="2" type="noConversion"/>
  </si>
  <si>
    <t>F作业：标准BA接口功能</t>
    <phoneticPr fontId="2" type="noConversion"/>
  </si>
  <si>
    <t>G作业：访客功能</t>
    <phoneticPr fontId="2" type="noConversion"/>
  </si>
  <si>
    <t>H作业：机器人功能</t>
    <phoneticPr fontId="2" type="noConversion"/>
  </si>
  <si>
    <t>J作业：远程语音救援功能</t>
    <phoneticPr fontId="2" type="noConversion"/>
  </si>
  <si>
    <t>设备自带线！不需要配置线。</t>
    <phoneticPr fontId="2" type="noConversion"/>
  </si>
  <si>
    <t>扩展板功能</t>
    <phoneticPr fontId="2" type="noConversion"/>
  </si>
  <si>
    <t>当有数字视频传输时增加此接线</t>
    <phoneticPr fontId="1" type="noConversion"/>
  </si>
  <si>
    <t>共6页</t>
    <phoneticPr fontId="2" type="noConversion"/>
  </si>
  <si>
    <t>CE24(DC24V+)</t>
    <phoneticPr fontId="1" type="noConversion"/>
  </si>
  <si>
    <t>CE24(DC24V+)</t>
    <phoneticPr fontId="1" type="noConversion"/>
  </si>
  <si>
    <t>0.5黑线</t>
    <phoneticPr fontId="1" type="noConversion"/>
  </si>
  <si>
    <t>序号</t>
    <phoneticPr fontId="1" type="noConversion"/>
  </si>
  <si>
    <t>线长</t>
    <phoneticPr fontId="1" type="noConversion"/>
  </si>
  <si>
    <t>数量</t>
    <phoneticPr fontId="1" type="noConversion"/>
  </si>
  <si>
    <t>序号</t>
    <phoneticPr fontId="1" type="noConversion"/>
  </si>
  <si>
    <t>线长</t>
    <phoneticPr fontId="1" type="noConversion"/>
  </si>
  <si>
    <t>数量</t>
    <phoneticPr fontId="1" type="noConversion"/>
  </si>
  <si>
    <t>0.5黑线</t>
    <phoneticPr fontId="1" type="noConversion"/>
  </si>
  <si>
    <t>0.75黑线</t>
    <phoneticPr fontId="1" type="noConversion"/>
  </si>
  <si>
    <t>2.5黑线</t>
    <phoneticPr fontId="1" type="noConversion"/>
  </si>
  <si>
    <t>0.75黄绿线</t>
    <phoneticPr fontId="1" type="noConversion"/>
  </si>
  <si>
    <t>2.5黄绿线</t>
    <phoneticPr fontId="1" type="noConversion"/>
  </si>
  <si>
    <t>物联网作业裁线表-KS402375-B</t>
    <phoneticPr fontId="1" type="noConversion"/>
  </si>
  <si>
    <t>五方总线对讲裁线表-KS402375-C</t>
    <phoneticPr fontId="1" type="noConversion"/>
  </si>
  <si>
    <t>数字视频传输作业裁线表-KS402375-D</t>
    <phoneticPr fontId="1" type="noConversion"/>
  </si>
  <si>
    <t>微动平层作业裁线表-KS402375-E</t>
    <phoneticPr fontId="1" type="noConversion"/>
  </si>
  <si>
    <t>标准BA接口作业裁线表-KS402375-F</t>
    <phoneticPr fontId="1" type="noConversion"/>
  </si>
  <si>
    <t>访客功能作业裁线表-KS402375-G</t>
    <phoneticPr fontId="1" type="noConversion"/>
  </si>
  <si>
    <t>访客功能作业裁线表-KS402375-H</t>
    <phoneticPr fontId="1" type="noConversion"/>
  </si>
  <si>
    <t>0.75黄绿线</t>
    <phoneticPr fontId="1" type="noConversion"/>
  </si>
  <si>
    <t>0.75黄绿</t>
    <phoneticPr fontId="2" type="noConversion"/>
  </si>
  <si>
    <t>G20有机房-标准作业裁线表-KS402375-A</t>
    <phoneticPr fontId="1" type="noConversion"/>
  </si>
  <si>
    <t>远程语音救援功能作业裁线表-KS402375-J</t>
    <phoneticPr fontId="1" type="noConversion"/>
  </si>
  <si>
    <t>微动平层且是双开门增加下面2行-0.5黑线</t>
    <phoneticPr fontId="1" type="noConversion"/>
  </si>
  <si>
    <t>0.75黄绿线</t>
    <phoneticPr fontId="1" type="noConversion"/>
  </si>
  <si>
    <t>KJ/2</t>
    <phoneticPr fontId="2" type="noConversion"/>
  </si>
  <si>
    <t>KJ/1</t>
    <phoneticPr fontId="2" type="noConversion"/>
  </si>
  <si>
    <t>F10b/2</t>
    <phoneticPr fontId="2" type="noConversion"/>
  </si>
  <si>
    <t>F10b/1</t>
    <phoneticPr fontId="2" type="noConversion"/>
  </si>
  <si>
    <t>2024-6-14修改</t>
    <phoneticPr fontId="2" type="noConversion"/>
  </si>
  <si>
    <t>V06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</si>
</sst>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8"/>
      <name val="宋体"/>
      <family val="3"/>
      <charset val="134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u/>
      <sz val="16"/>
      <name val="宋体"/>
      <family val="3"/>
      <charset val="134"/>
    </font>
    <font>
      <u/>
      <sz val="14"/>
      <name val="宋体"/>
      <family val="3"/>
      <charset val="134"/>
    </font>
    <font>
      <b/>
      <sz val="18"/>
      <name val="黑体"/>
      <family val="3"/>
      <charset val="134"/>
    </font>
    <font>
      <b/>
      <sz val="16"/>
      <name val="黑体"/>
      <family val="3"/>
      <charset val="134"/>
    </font>
    <font>
      <sz val="10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2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</cellStyleXfs>
  <cellXfs count="146">
    <xf numFmtId="0" fontId="0" fillId="0" borderId="0" xfId="0"/>
    <xf numFmtId="0" fontId="7" fillId="2" borderId="0" xfId="1" applyNumberFormat="1" applyFont="1" applyFill="1" applyBorder="1" applyAlignment="1">
      <alignment horizontal="center" vertical="center" shrinkToFit="1"/>
    </xf>
    <xf numFmtId="0" fontId="8" fillId="2" borderId="0" xfId="1" applyNumberFormat="1" applyFont="1" applyFill="1" applyBorder="1" applyAlignment="1">
      <alignment horizontal="center" vertical="center" shrinkToFit="1"/>
    </xf>
    <xf numFmtId="0" fontId="8" fillId="2" borderId="0" xfId="1" applyNumberFormat="1" applyFont="1" applyFill="1" applyBorder="1" applyAlignment="1">
      <alignment horizontal="left" vertical="center" shrinkToFit="1"/>
    </xf>
    <xf numFmtId="0" fontId="13" fillId="2" borderId="0" xfId="1" applyNumberFormat="1" applyFont="1" applyFill="1" applyBorder="1" applyAlignment="1">
      <alignment horizontal="center" vertical="center" shrinkToFit="1"/>
    </xf>
    <xf numFmtId="0" fontId="8" fillId="2" borderId="0" xfId="1" applyNumberFormat="1" applyFont="1" applyFill="1" applyAlignment="1">
      <alignment vertical="center" shrinkToFit="1"/>
    </xf>
    <xf numFmtId="14" fontId="8" fillId="2" borderId="0" xfId="1" applyNumberFormat="1" applyFont="1" applyFill="1" applyBorder="1" applyAlignment="1">
      <alignment horizontal="center" vertical="center" shrinkToFit="1"/>
    </xf>
    <xf numFmtId="14" fontId="8" fillId="2" borderId="2" xfId="1" applyNumberFormat="1" applyFont="1" applyFill="1" applyBorder="1" applyAlignment="1">
      <alignment horizontal="center" vertical="center" shrinkToFit="1"/>
    </xf>
    <xf numFmtId="0" fontId="3" fillId="2" borderId="2" xfId="0" applyNumberFormat="1" applyFont="1" applyFill="1" applyBorder="1" applyAlignment="1">
      <alignment horizontal="center" vertical="center" shrinkToFit="1"/>
    </xf>
    <xf numFmtId="0" fontId="8" fillId="2" borderId="2" xfId="1" applyNumberFormat="1" applyFont="1" applyFill="1" applyBorder="1" applyAlignment="1">
      <alignment horizontal="center" vertical="center" shrinkToFit="1"/>
    </xf>
    <xf numFmtId="0" fontId="7" fillId="2" borderId="2" xfId="1" applyNumberFormat="1" applyFont="1" applyFill="1" applyBorder="1" applyAlignment="1">
      <alignment horizontal="center" vertical="center" shrinkToFit="1"/>
    </xf>
    <xf numFmtId="0" fontId="8" fillId="2" borderId="2" xfId="2" applyNumberFormat="1" applyFont="1" applyFill="1" applyBorder="1" applyAlignment="1">
      <alignment horizontal="center" vertical="center" shrinkToFit="1"/>
    </xf>
    <xf numFmtId="0" fontId="8" fillId="2" borderId="3" xfId="1" applyNumberFormat="1" applyFont="1" applyFill="1" applyBorder="1" applyAlignment="1">
      <alignment horizontal="center" vertical="center" shrinkToFit="1"/>
    </xf>
    <xf numFmtId="0" fontId="8" fillId="2" borderId="4" xfId="2" applyNumberFormat="1" applyFont="1" applyFill="1" applyBorder="1" applyAlignment="1">
      <alignment horizontal="center" vertical="center" shrinkToFit="1"/>
    </xf>
    <xf numFmtId="0" fontId="8" fillId="2" borderId="4" xfId="1" applyNumberFormat="1" applyFont="1" applyFill="1" applyBorder="1" applyAlignment="1">
      <alignment horizontal="center" vertical="center" shrinkToFit="1"/>
    </xf>
    <xf numFmtId="0" fontId="8" fillId="2" borderId="5" xfId="1" applyNumberFormat="1" applyFont="1" applyFill="1" applyBorder="1" applyAlignment="1">
      <alignment horizontal="center" vertical="center" shrinkToFit="1"/>
    </xf>
    <xf numFmtId="0" fontId="8" fillId="0" borderId="2" xfId="2" applyNumberFormat="1" applyFont="1" applyFill="1" applyBorder="1" applyAlignment="1">
      <alignment horizontal="center" vertical="center" shrinkToFit="1"/>
    </xf>
    <xf numFmtId="0" fontId="8" fillId="0" borderId="2" xfId="1" applyNumberFormat="1" applyFont="1" applyFill="1" applyBorder="1" applyAlignment="1">
      <alignment horizontal="center" vertical="center" shrinkToFit="1"/>
    </xf>
    <xf numFmtId="0" fontId="23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1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5" fillId="0" borderId="7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49" fontId="28" fillId="0" borderId="2" xfId="4" applyNumberFormat="1" applyFont="1" applyFill="1" applyBorder="1" applyAlignment="1">
      <alignment horizontal="center" vertical="center" shrinkToFit="1"/>
    </xf>
    <xf numFmtId="0" fontId="28" fillId="0" borderId="2" xfId="4" applyFont="1" applyFill="1" applyBorder="1" applyAlignment="1">
      <alignment horizontal="center" vertical="center" shrinkToFit="1"/>
    </xf>
    <xf numFmtId="0" fontId="28" fillId="0" borderId="2" xfId="3" applyFont="1" applyFill="1" applyBorder="1" applyAlignment="1">
      <alignment horizontal="center" vertical="center" shrinkToFit="1"/>
    </xf>
    <xf numFmtId="0" fontId="26" fillId="0" borderId="2" xfId="3" applyFont="1" applyFill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58" fontId="20" fillId="0" borderId="2" xfId="0" applyNumberFormat="1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21" fillId="0" borderId="2" xfId="0" applyFont="1" applyFill="1" applyBorder="1" applyAlignment="1">
      <alignment vertical="center"/>
    </xf>
    <xf numFmtId="0" fontId="27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vertical="center"/>
    </xf>
    <xf numFmtId="0" fontId="21" fillId="0" borderId="4" xfId="0" applyFont="1" applyFill="1" applyBorder="1" applyAlignment="1">
      <alignment vertical="center"/>
    </xf>
    <xf numFmtId="0" fontId="21" fillId="0" borderId="5" xfId="0" applyFont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25" fillId="0" borderId="7" xfId="0" applyFont="1" applyFill="1" applyBorder="1" applyAlignment="1">
      <alignment horizontal="center" vertical="center" wrapText="1"/>
    </xf>
    <xf numFmtId="0" fontId="25" fillId="0" borderId="8" xfId="0" applyFont="1" applyFill="1" applyBorder="1" applyAlignment="1">
      <alignment horizontal="center" vertical="center" wrapText="1"/>
    </xf>
    <xf numFmtId="0" fontId="25" fillId="0" borderId="9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7" fillId="2" borderId="3" xfId="1" applyNumberFormat="1" applyFont="1" applyFill="1" applyBorder="1" applyAlignment="1">
      <alignment horizontal="center" vertical="center" wrapText="1" shrinkToFit="1"/>
    </xf>
    <xf numFmtId="0" fontId="0" fillId="2" borderId="4" xfId="0" applyFill="1" applyBorder="1" applyAlignment="1">
      <alignment horizontal="center" vertical="center" wrapText="1" shrinkToFit="1"/>
    </xf>
    <xf numFmtId="0" fontId="0" fillId="2" borderId="5" xfId="0" applyFill="1" applyBorder="1" applyAlignment="1">
      <alignment horizontal="center" vertical="center" wrapText="1" shrinkToFit="1"/>
    </xf>
    <xf numFmtId="0" fontId="7" fillId="2" borderId="4" xfId="1" applyNumberFormat="1" applyFont="1" applyFill="1" applyBorder="1" applyAlignment="1">
      <alignment horizontal="center" vertical="center" wrapText="1" shrinkToFit="1"/>
    </xf>
    <xf numFmtId="0" fontId="7" fillId="2" borderId="5" xfId="1" applyNumberFormat="1" applyFont="1" applyFill="1" applyBorder="1" applyAlignment="1">
      <alignment horizontal="center" vertical="center" wrapText="1" shrinkToFit="1"/>
    </xf>
    <xf numFmtId="0" fontId="7" fillId="2" borderId="3" xfId="1" applyNumberFormat="1" applyFont="1" applyFill="1" applyBorder="1" applyAlignment="1">
      <alignment horizontal="center" vertical="center" shrinkToFit="1"/>
    </xf>
    <xf numFmtId="0" fontId="6" fillId="2" borderId="4" xfId="0" applyNumberFormat="1" applyFont="1" applyFill="1" applyBorder="1" applyAlignment="1">
      <alignment horizontal="center" vertical="center" shrinkToFit="1"/>
    </xf>
    <xf numFmtId="0" fontId="6" fillId="2" borderId="5" xfId="0" applyNumberFormat="1" applyFont="1" applyFill="1" applyBorder="1" applyAlignment="1">
      <alignment horizontal="center" vertical="center" shrinkToFit="1"/>
    </xf>
    <xf numFmtId="0" fontId="8" fillId="2" borderId="3" xfId="1" applyNumberFormat="1" applyFont="1" applyFill="1" applyBorder="1" applyAlignment="1">
      <alignment horizontal="center" vertical="center" shrinkToFit="1"/>
    </xf>
    <xf numFmtId="0" fontId="8" fillId="2" borderId="4" xfId="1" applyNumberFormat="1" applyFont="1" applyFill="1" applyBorder="1" applyAlignment="1">
      <alignment horizontal="center" vertical="center" shrinkToFit="1"/>
    </xf>
    <xf numFmtId="0" fontId="8" fillId="2" borderId="5" xfId="1" applyNumberFormat="1" applyFont="1" applyFill="1" applyBorder="1" applyAlignment="1">
      <alignment horizontal="center" vertical="center" shrinkToFit="1"/>
    </xf>
    <xf numFmtId="0" fontId="3" fillId="2" borderId="3" xfId="1" applyNumberFormat="1" applyFont="1" applyFill="1" applyBorder="1" applyAlignment="1">
      <alignment horizontal="left" vertical="center" wrapText="1" shrinkToFit="1"/>
    </xf>
    <xf numFmtId="0" fontId="3" fillId="0" borderId="4" xfId="0" applyFont="1" applyBorder="1" applyAlignment="1">
      <alignment horizontal="left" vertical="center" wrapText="1" shrinkToFit="1"/>
    </xf>
    <xf numFmtId="0" fontId="3" fillId="0" borderId="5" xfId="0" applyFont="1" applyBorder="1" applyAlignment="1">
      <alignment horizontal="left" vertical="center" wrapText="1" shrinkToFit="1"/>
    </xf>
    <xf numFmtId="0" fontId="8" fillId="2" borderId="3" xfId="1" applyNumberFormat="1" applyFont="1" applyFill="1" applyBorder="1" applyAlignment="1">
      <alignment horizontal="left" vertical="center" wrapText="1" shrinkToFit="1"/>
    </xf>
    <xf numFmtId="0" fontId="8" fillId="2" borderId="4" xfId="1" applyNumberFormat="1" applyFont="1" applyFill="1" applyBorder="1" applyAlignment="1">
      <alignment horizontal="left" vertical="center" wrapText="1" shrinkToFit="1"/>
    </xf>
    <xf numFmtId="0" fontId="8" fillId="2" borderId="5" xfId="1" applyNumberFormat="1" applyFont="1" applyFill="1" applyBorder="1" applyAlignment="1">
      <alignment horizontal="left" vertical="center" wrapText="1" shrinkToFit="1"/>
    </xf>
    <xf numFmtId="0" fontId="16" fillId="2" borderId="3" xfId="1" applyNumberFormat="1" applyFont="1" applyFill="1" applyBorder="1" applyAlignment="1">
      <alignment vertical="center" wrapText="1" shrinkToFit="1"/>
    </xf>
    <xf numFmtId="0" fontId="16" fillId="2" borderId="5" xfId="1" applyNumberFormat="1" applyFont="1" applyFill="1" applyBorder="1" applyAlignment="1">
      <alignment vertical="center" wrapText="1" shrinkToFit="1"/>
    </xf>
    <xf numFmtId="0" fontId="8" fillId="2" borderId="2" xfId="1" applyNumberFormat="1" applyFont="1" applyFill="1" applyBorder="1" applyAlignment="1">
      <alignment horizontal="center" vertical="center" wrapText="1" shrinkToFit="1"/>
    </xf>
    <xf numFmtId="0" fontId="3" fillId="2" borderId="3" xfId="1" applyNumberFormat="1" applyFont="1" applyFill="1" applyBorder="1" applyAlignment="1">
      <alignment vertical="center" wrapText="1" shrinkToFit="1"/>
    </xf>
    <xf numFmtId="0" fontId="19" fillId="2" borderId="4" xfId="1" applyNumberFormat="1" applyFont="1" applyFill="1" applyBorder="1" applyAlignment="1">
      <alignment vertical="center" wrapText="1" shrinkToFit="1"/>
    </xf>
    <xf numFmtId="0" fontId="19" fillId="2" borderId="4" xfId="0" applyFont="1" applyFill="1" applyBorder="1" applyAlignment="1">
      <alignment vertical="center" wrapText="1" shrinkToFit="1"/>
    </xf>
    <xf numFmtId="0" fontId="19" fillId="2" borderId="5" xfId="0" applyFont="1" applyFill="1" applyBorder="1" applyAlignment="1">
      <alignment vertical="center" wrapText="1" shrinkToFit="1"/>
    </xf>
    <xf numFmtId="0" fontId="20" fillId="2" borderId="2" xfId="1" applyNumberFormat="1" applyFont="1" applyFill="1" applyBorder="1" applyAlignment="1">
      <alignment vertical="center" wrapText="1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3" fillId="2" borderId="4" xfId="1" applyNumberFormat="1" applyFont="1" applyFill="1" applyBorder="1" applyAlignment="1">
      <alignment horizontal="left" vertical="center" wrapText="1" shrinkToFit="1"/>
    </xf>
    <xf numFmtId="0" fontId="3" fillId="2" borderId="5" xfId="1" applyNumberFormat="1" applyFont="1" applyFill="1" applyBorder="1" applyAlignment="1">
      <alignment horizontal="left" vertical="center" wrapText="1" shrinkToFit="1"/>
    </xf>
    <xf numFmtId="0" fontId="3" fillId="2" borderId="3" xfId="1" applyNumberFormat="1" applyFont="1" applyFill="1" applyBorder="1" applyAlignment="1">
      <alignment horizontal="center" vertical="center" shrinkToFit="1"/>
    </xf>
    <xf numFmtId="0" fontId="3" fillId="2" borderId="5" xfId="1" applyNumberFormat="1" applyFont="1" applyFill="1" applyBorder="1" applyAlignment="1">
      <alignment horizontal="center" vertical="center" shrinkToFit="1"/>
    </xf>
    <xf numFmtId="0" fontId="8" fillId="2" borderId="3" xfId="1" applyNumberFormat="1" applyFont="1" applyFill="1" applyBorder="1" applyAlignment="1">
      <alignment horizontal="center" vertical="center" wrapText="1" shrinkToFit="1"/>
    </xf>
    <xf numFmtId="0" fontId="8" fillId="2" borderId="5" xfId="1" applyNumberFormat="1" applyFont="1" applyFill="1" applyBorder="1" applyAlignment="1">
      <alignment horizontal="center" vertical="center" wrapText="1" shrinkToFit="1"/>
    </xf>
    <xf numFmtId="0" fontId="3" fillId="2" borderId="4" xfId="0" applyNumberFormat="1" applyFont="1" applyFill="1" applyBorder="1" applyAlignment="1">
      <alignment horizontal="center" vertical="center" wrapText="1" shrinkToFit="1"/>
    </xf>
    <xf numFmtId="0" fontId="3" fillId="2" borderId="5" xfId="0" applyNumberFormat="1" applyFont="1" applyFill="1" applyBorder="1" applyAlignment="1">
      <alignment horizontal="center" vertical="center" wrapText="1" shrinkToFit="1"/>
    </xf>
    <xf numFmtId="0" fontId="3" fillId="2" borderId="3" xfId="0" applyNumberFormat="1" applyFont="1" applyFill="1" applyBorder="1" applyAlignment="1">
      <alignment horizontal="center" vertical="center" wrapText="1" shrinkToFit="1"/>
    </xf>
    <xf numFmtId="0" fontId="14" fillId="2" borderId="0" xfId="1" applyNumberFormat="1" applyFont="1" applyFill="1" applyBorder="1" applyAlignment="1">
      <alignment horizontal="center" vertical="center" shrinkToFit="1"/>
    </xf>
    <xf numFmtId="0" fontId="15" fillId="2" borderId="2" xfId="1" applyNumberFormat="1" applyFont="1" applyFill="1" applyBorder="1" applyAlignment="1">
      <alignment horizontal="center" vertical="center" shrinkToFit="1"/>
    </xf>
    <xf numFmtId="0" fontId="3" fillId="2" borderId="2" xfId="1" applyNumberFormat="1" applyFont="1" applyFill="1" applyBorder="1" applyAlignment="1">
      <alignment horizontal="left" vertical="center" wrapText="1" shrinkToFit="1"/>
    </xf>
    <xf numFmtId="0" fontId="8" fillId="2" borderId="0" xfId="1" applyNumberFormat="1" applyFont="1" applyFill="1" applyBorder="1" applyAlignment="1">
      <alignment horizontal="center" vertical="center" shrinkToFit="1"/>
    </xf>
    <xf numFmtId="0" fontId="3" fillId="2" borderId="6" xfId="1" applyNumberFormat="1" applyFont="1" applyFill="1" applyBorder="1" applyAlignment="1">
      <alignment horizontal="center" vertical="center" shrinkToFit="1"/>
    </xf>
    <xf numFmtId="0" fontId="3" fillId="2" borderId="1" xfId="1" applyNumberFormat="1" applyFont="1" applyFill="1" applyBorder="1" applyAlignment="1">
      <alignment horizontal="center" vertical="center" shrinkToFit="1"/>
    </xf>
    <xf numFmtId="0" fontId="11" fillId="2" borderId="0" xfId="1" applyNumberFormat="1" applyFont="1" applyFill="1" applyBorder="1" applyAlignment="1">
      <alignment horizontal="center" vertical="center" shrinkToFit="1"/>
    </xf>
    <xf numFmtId="0" fontId="7" fillId="2" borderId="0" xfId="1" applyNumberFormat="1" applyFont="1" applyFill="1" applyBorder="1" applyAlignment="1">
      <alignment horizontal="center" vertical="center" shrinkToFit="1"/>
    </xf>
    <xf numFmtId="0" fontId="8" fillId="2" borderId="0" xfId="1" applyNumberFormat="1" applyFont="1" applyFill="1" applyBorder="1" applyAlignment="1">
      <alignment horizontal="left" vertical="center" shrinkToFit="1"/>
    </xf>
    <xf numFmtId="0" fontId="3" fillId="2" borderId="0" xfId="0" applyNumberFormat="1" applyFont="1" applyFill="1" applyAlignment="1">
      <alignment horizontal="left" vertical="center" shrinkToFit="1"/>
    </xf>
    <xf numFmtId="0" fontId="8" fillId="2" borderId="0" xfId="1" applyNumberFormat="1" applyFont="1" applyFill="1" applyBorder="1" applyAlignment="1">
      <alignment horizontal="left" vertical="center" wrapText="1" shrinkToFit="1"/>
    </xf>
    <xf numFmtId="0" fontId="9" fillId="2" borderId="0" xfId="1" applyNumberFormat="1" applyFont="1" applyFill="1" applyBorder="1" applyAlignment="1">
      <alignment horizontal="center" vertical="center" shrinkToFit="1"/>
    </xf>
    <xf numFmtId="0" fontId="10" fillId="2" borderId="0" xfId="1" applyNumberFormat="1" applyFont="1" applyFill="1" applyBorder="1" applyAlignment="1">
      <alignment horizontal="center" vertical="center" shrinkToFit="1"/>
    </xf>
  </cellXfs>
  <cellStyles count="5">
    <cellStyle name="常规" xfId="0" builtinId="0"/>
    <cellStyle name="常规 2" xfId="3"/>
    <cellStyle name="常规_K100制作卡数据库0413" xfId="1"/>
    <cellStyle name="常规_K189轿顶箱接线表2(5.16)" xfId="2"/>
    <cellStyle name="常规_副本GRE03电气系统控制柜指导书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114300</xdr:rowOff>
    </xdr:from>
    <xdr:to>
      <xdr:col>0</xdr:col>
      <xdr:colOff>981075</xdr:colOff>
      <xdr:row>1</xdr:row>
      <xdr:rowOff>219075</xdr:rowOff>
    </xdr:to>
    <xdr:pic>
      <xdr:nvPicPr>
        <xdr:cNvPr id="2" name="Picture 1" descr="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14300"/>
          <a:ext cx="9048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278258</xdr:colOff>
      <xdr:row>43</xdr:row>
      <xdr:rowOff>4495</xdr:rowOff>
    </xdr:from>
    <xdr:to>
      <xdr:col>9</xdr:col>
      <xdr:colOff>192642</xdr:colOff>
      <xdr:row>43</xdr:row>
      <xdr:rowOff>4495</xdr:rowOff>
    </xdr:to>
    <xdr:grpSp>
      <xdr:nvGrpSpPr>
        <xdr:cNvPr id="2" name="Group 24">
          <a:extLst>
            <a:ext uri="{FF2B5EF4-FFF2-40B4-BE49-F238E27FC236}">
              <a16:creationId xmlns="" xmlns:a16="http://schemas.microsoft.com/office/drawing/2014/main" id="{00000000-0008-0000-0200-000008000000}"/>
            </a:ext>
          </a:extLst>
        </xdr:cNvPr>
        <xdr:cNvGrpSpPr>
          <a:grpSpLocks/>
        </xdr:cNvGrpSpPr>
      </xdr:nvGrpSpPr>
      <xdr:grpSpPr bwMode="auto">
        <a:xfrm>
          <a:off x="3021458" y="10596295"/>
          <a:ext cx="3343384" cy="0"/>
          <a:chOff x="359" y="1517"/>
          <a:chExt cx="309" cy="168"/>
        </a:xfrm>
      </xdr:grpSpPr>
      <xdr:pic>
        <xdr:nvPicPr>
          <xdr:cNvPr id="3" name="Picture 15" descr="空气开关">
            <a:extLst>
              <a:ext uri="{FF2B5EF4-FFF2-40B4-BE49-F238E27FC236}">
                <a16:creationId xmlns="" xmlns:a16="http://schemas.microsoft.com/office/drawing/2014/main" id="{00000000-0008-0000-0200-000009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 rot="16200000">
            <a:off x="417" y="1486"/>
            <a:ext cx="168" cy="230"/>
          </a:xfrm>
          <a:prstGeom prst="rect">
            <a:avLst/>
          </a:prstGeom>
          <a:noFill/>
        </xdr:spPr>
      </xdr:pic>
      <xdr:sp macro="" textlink="">
        <xdr:nvSpPr>
          <xdr:cNvPr id="4" name="Text Box 16">
            <a:extLst>
              <a:ext uri="{FF2B5EF4-FFF2-40B4-BE49-F238E27FC236}">
                <a16:creationId xmlns="" xmlns:a16="http://schemas.microsoft.com/office/drawing/2014/main" id="{00000000-0008-0000-0200-00000A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59" y="1636"/>
            <a:ext cx="47" cy="3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36576" tIns="27432" rIns="0" bIns="0" anchor="t" upright="1"/>
          <a:lstStyle/>
          <a:p>
            <a:pPr algn="l" rtl="0">
              <a:defRPr sz="1000"/>
            </a:pPr>
            <a:r>
              <a:rPr lang="en-US" altLang="zh-CN" sz="1600" b="1" i="0" u="none" strike="noStrike" baseline="0">
                <a:solidFill>
                  <a:srgbClr val="000000"/>
                </a:solidFill>
                <a:latin typeface="宋体"/>
                <a:ea typeface="宋体"/>
              </a:rPr>
              <a:t>1</a:t>
            </a:r>
          </a:p>
        </xdr:txBody>
      </xdr:sp>
      <xdr:sp macro="" textlink="">
        <xdr:nvSpPr>
          <xdr:cNvPr id="5" name="Text Box 17">
            <a:extLst>
              <a:ext uri="{FF2B5EF4-FFF2-40B4-BE49-F238E27FC236}">
                <a16:creationId xmlns="" xmlns:a16="http://schemas.microsoft.com/office/drawing/2014/main" id="{00000000-0008-0000-0200-00000B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60" y="1584"/>
            <a:ext cx="47" cy="3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36576" tIns="27432" rIns="0" bIns="0" anchor="t" upright="1"/>
          <a:lstStyle/>
          <a:p>
            <a:pPr algn="l" rtl="0">
              <a:defRPr sz="1000"/>
            </a:pPr>
            <a:r>
              <a:rPr lang="en-US" altLang="zh-CN" sz="1600" b="1" i="0" u="none" strike="noStrike" baseline="0">
                <a:solidFill>
                  <a:srgbClr val="000000"/>
                </a:solidFill>
                <a:latin typeface="宋体"/>
                <a:ea typeface="宋体"/>
              </a:rPr>
              <a:t>3</a:t>
            </a:r>
          </a:p>
        </xdr:txBody>
      </xdr:sp>
      <xdr:sp macro="" textlink="">
        <xdr:nvSpPr>
          <xdr:cNvPr id="6" name="Text Box 18">
            <a:extLst>
              <a:ext uri="{FF2B5EF4-FFF2-40B4-BE49-F238E27FC236}">
                <a16:creationId xmlns="" xmlns:a16="http://schemas.microsoft.com/office/drawing/2014/main" id="{00000000-0008-0000-0200-00000C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61" y="1534"/>
            <a:ext cx="47" cy="3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36576" tIns="27432" rIns="0" bIns="0" anchor="t" upright="1"/>
          <a:lstStyle/>
          <a:p>
            <a:pPr algn="l" rtl="0">
              <a:defRPr sz="1000"/>
            </a:pPr>
            <a:r>
              <a:rPr lang="en-US" altLang="zh-CN" sz="1600" b="1" i="0" u="none" strike="noStrike" baseline="0">
                <a:solidFill>
                  <a:srgbClr val="000000"/>
                </a:solidFill>
                <a:latin typeface="宋体"/>
                <a:ea typeface="宋体"/>
              </a:rPr>
              <a:t>5</a:t>
            </a:r>
          </a:p>
        </xdr:txBody>
      </xdr:sp>
      <xdr:sp macro="" textlink="">
        <xdr:nvSpPr>
          <xdr:cNvPr id="7" name="Text Box 19">
            <a:extLst>
              <a:ext uri="{FF2B5EF4-FFF2-40B4-BE49-F238E27FC236}">
                <a16:creationId xmlns="" xmlns:a16="http://schemas.microsoft.com/office/drawing/2014/main" id="{00000000-0008-0000-0200-00000D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19" y="1636"/>
            <a:ext cx="47" cy="3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36576" tIns="27432" rIns="0" bIns="0" anchor="t" upright="1"/>
          <a:lstStyle/>
          <a:p>
            <a:pPr algn="l" rtl="0">
              <a:defRPr sz="1000"/>
            </a:pPr>
            <a:r>
              <a:rPr lang="en-US" altLang="zh-CN" sz="1600" b="1" i="0" u="none" strike="noStrike" baseline="0">
                <a:solidFill>
                  <a:srgbClr val="000000"/>
                </a:solidFill>
                <a:latin typeface="宋体"/>
                <a:ea typeface="宋体"/>
              </a:rPr>
              <a:t>2</a:t>
            </a:r>
          </a:p>
        </xdr:txBody>
      </xdr:sp>
      <xdr:sp macro="" textlink="">
        <xdr:nvSpPr>
          <xdr:cNvPr id="8" name="Text Box 20">
            <a:extLst>
              <a:ext uri="{FF2B5EF4-FFF2-40B4-BE49-F238E27FC236}">
                <a16:creationId xmlns="" xmlns:a16="http://schemas.microsoft.com/office/drawing/2014/main" id="{00000000-0008-0000-0200-00000E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20" y="1584"/>
            <a:ext cx="47" cy="3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36576" tIns="27432" rIns="0" bIns="0" anchor="t" upright="1"/>
          <a:lstStyle/>
          <a:p>
            <a:pPr algn="l" rtl="0">
              <a:defRPr sz="1000"/>
            </a:pPr>
            <a:r>
              <a:rPr lang="en-US" altLang="zh-CN" sz="1600" b="1" i="0" u="none" strike="noStrike" baseline="0">
                <a:solidFill>
                  <a:srgbClr val="000000"/>
                </a:solidFill>
                <a:latin typeface="宋体"/>
                <a:ea typeface="宋体"/>
              </a:rPr>
              <a:t>4</a:t>
            </a:r>
          </a:p>
        </xdr:txBody>
      </xdr:sp>
      <xdr:sp macro="" textlink="">
        <xdr:nvSpPr>
          <xdr:cNvPr id="9" name="Text Box 21">
            <a:extLst>
              <a:ext uri="{FF2B5EF4-FFF2-40B4-BE49-F238E27FC236}">
                <a16:creationId xmlns="" xmlns:a16="http://schemas.microsoft.com/office/drawing/2014/main" id="{00000000-0008-0000-0200-00000F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21" y="1534"/>
            <a:ext cx="47" cy="3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36576" tIns="27432" rIns="0" bIns="0" anchor="t" upright="1"/>
          <a:lstStyle/>
          <a:p>
            <a:pPr algn="l" rtl="0">
              <a:defRPr sz="1000"/>
            </a:pPr>
            <a:r>
              <a:rPr lang="en-US" altLang="zh-CN" sz="1600" b="1" i="0" u="none" strike="noStrike" baseline="0">
                <a:solidFill>
                  <a:srgbClr val="000000"/>
                </a:solidFill>
                <a:latin typeface="宋体"/>
                <a:ea typeface="宋体"/>
              </a:rPr>
              <a:t>6</a:t>
            </a:r>
          </a:p>
        </xdr:txBody>
      </xdr:sp>
      <xdr:sp macro="" textlink="">
        <xdr:nvSpPr>
          <xdr:cNvPr id="10" name="Oval 22">
            <a:extLst>
              <a:ext uri="{FF2B5EF4-FFF2-40B4-BE49-F238E27FC236}">
                <a16:creationId xmlns="" xmlns:a16="http://schemas.microsoft.com/office/drawing/2014/main" id="{00000000-0008-0000-0200-000010000000}"/>
              </a:ext>
            </a:extLst>
          </xdr:cNvPr>
          <xdr:cNvSpPr>
            <a:spLocks noChangeArrowheads="1"/>
          </xdr:cNvSpPr>
        </xdr:nvSpPr>
        <xdr:spPr bwMode="auto">
          <a:xfrm>
            <a:off x="558" y="1617"/>
            <a:ext cx="37" cy="56"/>
          </a:xfrm>
          <a:prstGeom prst="ellipse">
            <a:avLst/>
          </a:prstGeom>
          <a:noFill/>
          <a:ln w="19050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11" name="Oval 23">
            <a:extLst>
              <a:ext uri="{FF2B5EF4-FFF2-40B4-BE49-F238E27FC236}">
                <a16:creationId xmlns="" xmlns:a16="http://schemas.microsoft.com/office/drawing/2014/main" id="{00000000-0008-0000-0200-000011000000}"/>
              </a:ext>
            </a:extLst>
          </xdr:cNvPr>
          <xdr:cNvSpPr>
            <a:spLocks noChangeArrowheads="1"/>
          </xdr:cNvSpPr>
        </xdr:nvSpPr>
        <xdr:spPr bwMode="auto">
          <a:xfrm>
            <a:off x="412" y="1619"/>
            <a:ext cx="37" cy="56"/>
          </a:xfrm>
          <a:prstGeom prst="ellipse">
            <a:avLst/>
          </a:prstGeom>
          <a:noFill/>
          <a:ln w="19050">
            <a:solidFill>
              <a:srgbClr val="FF0000"/>
            </a:solidFill>
            <a:round/>
            <a:headEnd/>
            <a:tailEnd/>
          </a:ln>
        </xdr:spPr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K3801700&amp;K3801707_7007&#65288;G&#183;Plus&#65292;G&#183;FRE&#65292;MAX-E(&#38750;G20),GVH&#8545;,GVH,G&#183;Exc(&#20108;&#21512;&#19968;&#30005;&#28304;)&#65289;&#26377;&#26426;&#25151;&#25511;&#21046;&#26588;&#20316;&#19994;&#25351;&#23548;&#20070;V0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数据库"/>
      <sheetName val="G20制作卡 "/>
      <sheetName val="三贯G12C小功率制作卡"/>
      <sheetName val="三贯货梯大功率制作卡"/>
      <sheetName val="接线表"/>
      <sheetName val="线码管"/>
    </sheetNames>
    <sheetDataSet>
      <sheetData sheetId="0">
        <row r="1">
          <cell r="A1" t="str">
            <v>步号</v>
          </cell>
          <cell r="B1" t="str">
            <v>自(FROM) 线端名/排列号</v>
          </cell>
          <cell r="C1" t="str">
            <v>至(TO) 线端名/排列号</v>
          </cell>
          <cell r="D1" t="str">
            <v>图号作业</v>
          </cell>
          <cell r="E1" t="str">
            <v>线径(MM*2)</v>
          </cell>
          <cell r="F1" t="str">
            <v>前端制作</v>
          </cell>
          <cell r="G1" t="str">
            <v>后端制作</v>
          </cell>
          <cell r="H1" t="str">
            <v>G20线长(MM)</v>
          </cell>
          <cell r="I1" t="str">
            <v>G12C/货梯小柜线长(mm)</v>
          </cell>
          <cell r="J1" t="str">
            <v>G12C/货梯大柜线长(mm)</v>
          </cell>
          <cell r="K1" t="str">
            <v>路径</v>
          </cell>
          <cell r="L1" t="str">
            <v>组装</v>
          </cell>
        </row>
        <row r="2">
          <cell r="A2">
            <v>1</v>
          </cell>
          <cell r="B2" t="str">
            <v>KC/1</v>
          </cell>
          <cell r="C2" t="str">
            <v>MSC/1</v>
          </cell>
          <cell r="D2" t="str">
            <v>标准</v>
          </cell>
          <cell r="E2" t="str">
            <v>0.5黑</v>
          </cell>
          <cell r="F2" t="str">
            <v>5556T</v>
          </cell>
          <cell r="G2" t="str">
            <v>红4</v>
          </cell>
          <cell r="I2">
            <v>1590</v>
          </cell>
          <cell r="J2">
            <v>1650</v>
          </cell>
          <cell r="K2">
            <v>0</v>
          </cell>
          <cell r="L2" t="str">
            <v>KC/1</v>
          </cell>
        </row>
        <row r="3">
          <cell r="A3">
            <v>2</v>
          </cell>
          <cell r="B3" t="str">
            <v>KC/2</v>
          </cell>
          <cell r="C3" t="str">
            <v>MC/A1</v>
          </cell>
          <cell r="D3" t="str">
            <v>标准</v>
          </cell>
          <cell r="E3" t="str">
            <v>0.5黑</v>
          </cell>
          <cell r="F3" t="str">
            <v>5556T</v>
          </cell>
          <cell r="G3" t="str">
            <v>红4</v>
          </cell>
          <cell r="I3">
            <v>1700</v>
          </cell>
          <cell r="J3">
            <v>1760</v>
          </cell>
          <cell r="K3">
            <v>0</v>
          </cell>
          <cell r="L3" t="str">
            <v>KC/2</v>
          </cell>
        </row>
        <row r="4">
          <cell r="A4">
            <v>3</v>
          </cell>
          <cell r="B4" t="str">
            <v>KC/3</v>
          </cell>
          <cell r="C4" t="str">
            <v>FJSA/13</v>
          </cell>
          <cell r="D4" t="str">
            <v>标准</v>
          </cell>
          <cell r="E4" t="str">
            <v>0.5黑</v>
          </cell>
          <cell r="F4" t="str">
            <v>5556T</v>
          </cell>
          <cell r="G4" t="str">
            <v>红4</v>
          </cell>
          <cell r="I4">
            <v>2170</v>
          </cell>
          <cell r="J4">
            <v>2330</v>
          </cell>
          <cell r="K4">
            <v>0</v>
          </cell>
          <cell r="L4" t="str">
            <v>KC/3</v>
          </cell>
        </row>
        <row r="5">
          <cell r="A5">
            <v>4</v>
          </cell>
          <cell r="B5" t="str">
            <v>KC/4</v>
          </cell>
          <cell r="C5" t="str">
            <v>MC/A2</v>
          </cell>
          <cell r="D5" t="str">
            <v>标准</v>
          </cell>
          <cell r="E5" t="str">
            <v>0.5黑</v>
          </cell>
          <cell r="F5" t="str">
            <v>5556T</v>
          </cell>
          <cell r="G5" t="str">
            <v>红4</v>
          </cell>
          <cell r="I5">
            <v>1680</v>
          </cell>
          <cell r="J5">
            <v>1750</v>
          </cell>
          <cell r="K5">
            <v>0</v>
          </cell>
          <cell r="L5" t="str">
            <v>KC/4</v>
          </cell>
        </row>
        <row r="6">
          <cell r="A6" t="str">
            <v>5</v>
          </cell>
          <cell r="B6" t="str">
            <v>KC/5</v>
          </cell>
          <cell r="C6" t="str">
            <v>BZC/A2</v>
          </cell>
          <cell r="D6" t="str">
            <v>标准</v>
          </cell>
          <cell r="E6" t="str">
            <v>0.5黑</v>
          </cell>
          <cell r="F6" t="str">
            <v>5556T</v>
          </cell>
          <cell r="G6" t="str">
            <v>红4</v>
          </cell>
          <cell r="I6">
            <v>1540</v>
          </cell>
          <cell r="J6">
            <v>1580</v>
          </cell>
          <cell r="K6">
            <v>0</v>
          </cell>
          <cell r="L6" t="str">
            <v>KC/5</v>
          </cell>
        </row>
        <row r="7">
          <cell r="A7">
            <v>6</v>
          </cell>
          <cell r="B7" t="str">
            <v>KC/6</v>
          </cell>
          <cell r="C7" t="str">
            <v>MC1/A2</v>
          </cell>
          <cell r="D7" t="str">
            <v>有封星接触器时</v>
          </cell>
          <cell r="E7" t="str">
            <v>0.5黑</v>
          </cell>
          <cell r="F7" t="str">
            <v>5556T</v>
          </cell>
          <cell r="G7" t="str">
            <v>红4</v>
          </cell>
          <cell r="I7">
            <v>1650</v>
          </cell>
          <cell r="J7">
            <v>1690</v>
          </cell>
          <cell r="K7">
            <v>0</v>
          </cell>
          <cell r="L7" t="str">
            <v>KC/6</v>
          </cell>
        </row>
        <row r="8">
          <cell r="A8">
            <v>7</v>
          </cell>
          <cell r="B8" t="str">
            <v>KC/7</v>
          </cell>
          <cell r="C8" t="str">
            <v>MSC/A1</v>
          </cell>
          <cell r="D8" t="str">
            <v>标准</v>
          </cell>
          <cell r="E8" t="str">
            <v>0.5黑</v>
          </cell>
          <cell r="F8" t="str">
            <v>5556T</v>
          </cell>
          <cell r="G8" t="str">
            <v>红4</v>
          </cell>
          <cell r="I8">
            <v>1580</v>
          </cell>
          <cell r="J8">
            <v>1620</v>
          </cell>
          <cell r="K8">
            <v>0</v>
          </cell>
          <cell r="L8" t="str">
            <v>KC/7</v>
          </cell>
        </row>
        <row r="9">
          <cell r="A9">
            <v>8</v>
          </cell>
          <cell r="B9" t="str">
            <v>KC/8</v>
          </cell>
          <cell r="C9" t="str">
            <v>MSC/A2</v>
          </cell>
          <cell r="D9" t="str">
            <v>标准</v>
          </cell>
          <cell r="E9" t="str">
            <v>0.5黑</v>
          </cell>
          <cell r="F9" t="str">
            <v>5556T</v>
          </cell>
          <cell r="G9" t="str">
            <v>红4</v>
          </cell>
          <cell r="I9">
            <v>1580</v>
          </cell>
          <cell r="J9">
            <v>1620</v>
          </cell>
          <cell r="K9">
            <v>0</v>
          </cell>
          <cell r="L9" t="str">
            <v>KC/8</v>
          </cell>
        </row>
        <row r="10">
          <cell r="A10">
            <v>9</v>
          </cell>
          <cell r="B10" t="str">
            <v>KC/9</v>
          </cell>
          <cell r="C10" t="str">
            <v>MC1/A1</v>
          </cell>
          <cell r="D10" t="str">
            <v>有封星接触器时</v>
          </cell>
          <cell r="E10" t="str">
            <v>0.5黑</v>
          </cell>
          <cell r="F10" t="str">
            <v>5556T</v>
          </cell>
          <cell r="G10" t="str">
            <v>红4</v>
          </cell>
          <cell r="I10">
            <v>1650</v>
          </cell>
          <cell r="J10">
            <v>1690</v>
          </cell>
          <cell r="K10">
            <v>0</v>
          </cell>
          <cell r="L10" t="str">
            <v>KC/9</v>
          </cell>
        </row>
        <row r="11">
          <cell r="A11">
            <v>10</v>
          </cell>
          <cell r="B11" t="str">
            <v>KC/9</v>
          </cell>
          <cell r="C11" t="str">
            <v>XWJ/11</v>
          </cell>
          <cell r="D11" t="str">
            <v>无封星接触器+有相序</v>
          </cell>
          <cell r="E11" t="str">
            <v>0.5黑</v>
          </cell>
          <cell r="F11" t="str">
            <v>5556T</v>
          </cell>
          <cell r="G11" t="str">
            <v>红针</v>
          </cell>
          <cell r="K11">
            <v>0</v>
          </cell>
          <cell r="L11">
            <v>0</v>
          </cell>
        </row>
        <row r="12">
          <cell r="A12">
            <v>11</v>
          </cell>
          <cell r="B12" t="str">
            <v>KC/9</v>
          </cell>
          <cell r="C12" t="str">
            <v>FTK/2</v>
          </cell>
          <cell r="D12" t="str">
            <v>无封星接触器+无相序</v>
          </cell>
          <cell r="E12" t="str">
            <v>0.5黑</v>
          </cell>
          <cell r="F12" t="str">
            <v>5556T</v>
          </cell>
          <cell r="G12" t="str">
            <v>红4</v>
          </cell>
          <cell r="K12">
            <v>0</v>
          </cell>
          <cell r="L12">
            <v>0</v>
          </cell>
        </row>
        <row r="13">
          <cell r="A13">
            <v>12</v>
          </cell>
          <cell r="B13" t="str">
            <v>KC/12</v>
          </cell>
          <cell r="C13" t="str">
            <v>FJA/24</v>
          </cell>
          <cell r="D13" t="str">
            <v>标准</v>
          </cell>
          <cell r="E13" t="str">
            <v>0.5黑</v>
          </cell>
          <cell r="F13" t="str">
            <v>5556T</v>
          </cell>
          <cell r="G13" t="str">
            <v>红4</v>
          </cell>
          <cell r="I13">
            <v>2230</v>
          </cell>
          <cell r="J13">
            <v>2430</v>
          </cell>
          <cell r="K13">
            <v>0</v>
          </cell>
          <cell r="L13" t="str">
            <v>KC/12</v>
          </cell>
        </row>
        <row r="14">
          <cell r="A14">
            <v>13</v>
          </cell>
          <cell r="B14" t="str">
            <v>KC/13</v>
          </cell>
          <cell r="C14" t="str">
            <v>FTK/1</v>
          </cell>
          <cell r="D14" t="str">
            <v>非钢带梯/非异步货梯</v>
          </cell>
          <cell r="E14" t="str">
            <v>0.5黑</v>
          </cell>
          <cell r="F14" t="str">
            <v>5556T</v>
          </cell>
          <cell r="G14" t="str">
            <v>红4</v>
          </cell>
          <cell r="I14">
            <v>2130</v>
          </cell>
          <cell r="J14">
            <v>2310</v>
          </cell>
          <cell r="K14">
            <v>0</v>
          </cell>
          <cell r="L14" t="str">
            <v>KC/13</v>
          </cell>
        </row>
        <row r="15">
          <cell r="A15">
            <v>14</v>
          </cell>
          <cell r="B15" t="str">
            <v>KC/13</v>
          </cell>
          <cell r="C15" t="str">
            <v>CE5</v>
          </cell>
          <cell r="D15" t="str">
            <v>钢带梯/异步货梯</v>
          </cell>
          <cell r="E15" t="str">
            <v>0.5黑</v>
          </cell>
          <cell r="F15" t="str">
            <v>5556T</v>
          </cell>
          <cell r="G15" t="str">
            <v>半剥8</v>
          </cell>
          <cell r="L15" t="str">
            <v>KC/13</v>
          </cell>
        </row>
        <row r="16">
          <cell r="A16">
            <v>15</v>
          </cell>
          <cell r="B16" t="str">
            <v>KC/15</v>
          </cell>
          <cell r="C16" t="str">
            <v>FJK/14</v>
          </cell>
          <cell r="D16" t="str">
            <v>标准</v>
          </cell>
          <cell r="E16" t="str">
            <v>0.5黑</v>
          </cell>
          <cell r="F16" t="str">
            <v>5556T</v>
          </cell>
          <cell r="G16" t="str">
            <v>红4</v>
          </cell>
          <cell r="I16">
            <v>2100</v>
          </cell>
          <cell r="J16">
            <v>2310</v>
          </cell>
          <cell r="K16">
            <v>0</v>
          </cell>
          <cell r="L16" t="str">
            <v>KC/15</v>
          </cell>
        </row>
        <row r="17">
          <cell r="A17">
            <v>16</v>
          </cell>
          <cell r="B17" t="str">
            <v>KC/18</v>
          </cell>
          <cell r="C17" t="str">
            <v>FJA/13</v>
          </cell>
          <cell r="D17" t="str">
            <v>标准</v>
          </cell>
          <cell r="E17" t="str">
            <v>0.5黑</v>
          </cell>
          <cell r="F17" t="str">
            <v>5556T</v>
          </cell>
          <cell r="G17" t="str">
            <v>红4</v>
          </cell>
          <cell r="I17">
            <v>2230</v>
          </cell>
          <cell r="J17">
            <v>2410</v>
          </cell>
          <cell r="K17">
            <v>0</v>
          </cell>
          <cell r="L17" t="str">
            <v>KC/18</v>
          </cell>
        </row>
        <row r="18">
          <cell r="A18">
            <v>17</v>
          </cell>
          <cell r="B18" t="str">
            <v>KD/1</v>
          </cell>
          <cell r="C18" t="str">
            <v>FJSA/4</v>
          </cell>
          <cell r="D18" t="str">
            <v>标准</v>
          </cell>
          <cell r="E18" t="str">
            <v>0.5黑</v>
          </cell>
          <cell r="F18" t="str">
            <v>5556T</v>
          </cell>
          <cell r="G18" t="str">
            <v>红4</v>
          </cell>
          <cell r="I18">
            <v>2230</v>
          </cell>
          <cell r="J18">
            <v>2380</v>
          </cell>
          <cell r="K18">
            <v>0</v>
          </cell>
          <cell r="L18" t="str">
            <v>KD/1</v>
          </cell>
        </row>
        <row r="19">
          <cell r="A19">
            <v>18</v>
          </cell>
          <cell r="B19" t="str">
            <v>KD/2</v>
          </cell>
          <cell r="C19" t="str">
            <v>FJXA/4</v>
          </cell>
          <cell r="D19" t="str">
            <v>标准</v>
          </cell>
          <cell r="E19" t="str">
            <v>0.5黑</v>
          </cell>
          <cell r="F19" t="str">
            <v>5556T</v>
          </cell>
          <cell r="G19" t="str">
            <v>红4</v>
          </cell>
          <cell r="I19">
            <v>2330</v>
          </cell>
          <cell r="J19">
            <v>2500</v>
          </cell>
          <cell r="K19">
            <v>0</v>
          </cell>
          <cell r="L19" t="str">
            <v>KD/2</v>
          </cell>
        </row>
        <row r="20">
          <cell r="A20">
            <v>19</v>
          </cell>
          <cell r="B20" t="str">
            <v>KD/3</v>
          </cell>
          <cell r="C20" t="str">
            <v>FJK/1</v>
          </cell>
          <cell r="D20" t="str">
            <v>非G20时</v>
          </cell>
          <cell r="E20" t="str">
            <v>0.5黑</v>
          </cell>
          <cell r="F20" t="str">
            <v>5556T</v>
          </cell>
          <cell r="G20" t="str">
            <v>红4</v>
          </cell>
          <cell r="I20">
            <v>2190</v>
          </cell>
          <cell r="J20">
            <v>2340</v>
          </cell>
          <cell r="K20">
            <v>0</v>
          </cell>
          <cell r="L20">
            <v>0</v>
          </cell>
        </row>
        <row r="21">
          <cell r="A21">
            <v>20</v>
          </cell>
          <cell r="B21" t="str">
            <v>KD/4</v>
          </cell>
          <cell r="C21" t="str">
            <v>FJK/2</v>
          </cell>
          <cell r="D21" t="str">
            <v>标准</v>
          </cell>
          <cell r="E21" t="str">
            <v>0.5黑</v>
          </cell>
          <cell r="F21" t="str">
            <v>5556T</v>
          </cell>
          <cell r="G21" t="str">
            <v>红4</v>
          </cell>
          <cell r="I21">
            <v>2230</v>
          </cell>
          <cell r="J21">
            <v>2390</v>
          </cell>
          <cell r="K21">
            <v>0</v>
          </cell>
          <cell r="L21" t="str">
            <v>KD/4</v>
          </cell>
        </row>
        <row r="22">
          <cell r="A22">
            <v>21</v>
          </cell>
          <cell r="B22" t="str">
            <v>KD/8</v>
          </cell>
          <cell r="C22" t="str">
            <v>MC1/54</v>
          </cell>
          <cell r="D22" t="str">
            <v>有封星接触器+速度≤2.5M/S</v>
          </cell>
          <cell r="E22" t="str">
            <v>0.5黑</v>
          </cell>
          <cell r="F22" t="str">
            <v>5556T</v>
          </cell>
          <cell r="G22" t="str">
            <v>红4</v>
          </cell>
          <cell r="I22">
            <v>1590</v>
          </cell>
          <cell r="J22">
            <v>1650</v>
          </cell>
          <cell r="K22">
            <v>0</v>
          </cell>
          <cell r="L22" t="str">
            <v>KD/8</v>
          </cell>
        </row>
        <row r="23">
          <cell r="A23">
            <v>22</v>
          </cell>
          <cell r="B23" t="str">
            <v>KD/8</v>
          </cell>
          <cell r="C23" t="str">
            <v>MC1/62</v>
          </cell>
          <cell r="D23" t="str">
            <v>有封星接触器+梯速＞2.5M/S</v>
          </cell>
          <cell r="E23" t="str">
            <v>0.5黑</v>
          </cell>
          <cell r="F23" t="str">
            <v>5556T</v>
          </cell>
          <cell r="G23" t="str">
            <v>红4</v>
          </cell>
          <cell r="J23">
            <v>0</v>
          </cell>
          <cell r="K23">
            <v>0</v>
          </cell>
          <cell r="L23">
            <v>0</v>
          </cell>
        </row>
        <row r="24">
          <cell r="A24">
            <v>23</v>
          </cell>
          <cell r="B24" t="str">
            <v>KD/8</v>
          </cell>
          <cell r="C24" t="str">
            <v>CE24</v>
          </cell>
          <cell r="D24" t="str">
            <v>无封星接触器时</v>
          </cell>
          <cell r="E24" t="str">
            <v>0.5黑</v>
          </cell>
          <cell r="F24" t="str">
            <v>5556T</v>
          </cell>
          <cell r="G24" t="str">
            <v>剥13</v>
          </cell>
          <cell r="J24">
            <v>0</v>
          </cell>
          <cell r="K24">
            <v>0</v>
          </cell>
          <cell r="L24">
            <v>0</v>
          </cell>
        </row>
        <row r="25">
          <cell r="A25">
            <v>24</v>
          </cell>
          <cell r="B25" t="str">
            <v>KD/9</v>
          </cell>
          <cell r="C25" t="str">
            <v>BZC/62(22)</v>
          </cell>
          <cell r="D25" t="str">
            <v>标准</v>
          </cell>
          <cell r="E25" t="str">
            <v>0.5黑</v>
          </cell>
          <cell r="F25" t="str">
            <v>5556T</v>
          </cell>
          <cell r="G25" t="str">
            <v>红4</v>
          </cell>
          <cell r="I25">
            <v>1480</v>
          </cell>
          <cell r="J25">
            <v>1560</v>
          </cell>
          <cell r="K25">
            <v>0</v>
          </cell>
          <cell r="L25" t="str">
            <v>KD/9</v>
          </cell>
        </row>
        <row r="26">
          <cell r="A26" t="str">
            <v>25</v>
          </cell>
          <cell r="B26" t="str">
            <v>KD/10</v>
          </cell>
          <cell r="C26" t="str">
            <v>MC/62(22)</v>
          </cell>
          <cell r="D26" t="str">
            <v>标准</v>
          </cell>
          <cell r="E26" t="str">
            <v>0.5黑</v>
          </cell>
          <cell r="F26" t="str">
            <v>5556T</v>
          </cell>
          <cell r="G26" t="str">
            <v>红4</v>
          </cell>
          <cell r="I26">
            <v>1640</v>
          </cell>
          <cell r="J26">
            <v>1750</v>
          </cell>
          <cell r="K26">
            <v>0</v>
          </cell>
          <cell r="L26" t="str">
            <v>KD/10</v>
          </cell>
        </row>
        <row r="27">
          <cell r="A27">
            <v>26</v>
          </cell>
          <cell r="B27" t="str">
            <v>KD/11</v>
          </cell>
          <cell r="C27" t="str">
            <v>MSC/62(22)</v>
          </cell>
          <cell r="D27" t="str">
            <v>标准</v>
          </cell>
          <cell r="E27" t="str">
            <v>0.5黑</v>
          </cell>
          <cell r="F27" t="str">
            <v>5556T</v>
          </cell>
          <cell r="G27" t="str">
            <v>红4</v>
          </cell>
          <cell r="I27">
            <v>1520</v>
          </cell>
          <cell r="J27">
            <v>1610</v>
          </cell>
          <cell r="K27">
            <v>0</v>
          </cell>
          <cell r="L27" t="str">
            <v>KD/11</v>
          </cell>
        </row>
        <row r="28">
          <cell r="A28">
            <v>27</v>
          </cell>
          <cell r="B28" t="str">
            <v>KD/13</v>
          </cell>
          <cell r="C28" t="str">
            <v>MSC/61(21)</v>
          </cell>
          <cell r="D28" t="str">
            <v>无接地保护装置时</v>
          </cell>
          <cell r="E28" t="str">
            <v>0.5黑</v>
          </cell>
          <cell r="F28" t="str">
            <v>5556T</v>
          </cell>
          <cell r="G28" t="str">
            <v>红4</v>
          </cell>
          <cell r="I28">
            <v>1700</v>
          </cell>
          <cell r="J28">
            <v>1790</v>
          </cell>
          <cell r="K28">
            <v>0</v>
          </cell>
          <cell r="L28" t="str">
            <v>KD/13</v>
          </cell>
        </row>
        <row r="29">
          <cell r="A29">
            <v>28</v>
          </cell>
          <cell r="B29" t="str">
            <v>KD/13</v>
          </cell>
          <cell r="C29" t="str">
            <v>JDB/14</v>
          </cell>
          <cell r="D29" t="str">
            <v>有接地保护装置时</v>
          </cell>
          <cell r="E29" t="str">
            <v>0.5黑</v>
          </cell>
          <cell r="F29" t="str">
            <v>5556T</v>
          </cell>
          <cell r="G29" t="str">
            <v>红针</v>
          </cell>
          <cell r="J29">
            <v>0</v>
          </cell>
          <cell r="K29">
            <v>0</v>
          </cell>
          <cell r="L29">
            <v>0</v>
          </cell>
        </row>
        <row r="30">
          <cell r="A30">
            <v>29</v>
          </cell>
          <cell r="B30" t="str">
            <v>KD/19</v>
          </cell>
          <cell r="C30" t="str">
            <v>FJK/1</v>
          </cell>
          <cell r="D30" t="str">
            <v>G20系统时</v>
          </cell>
          <cell r="E30" t="str">
            <v>0.5黑</v>
          </cell>
          <cell r="F30" t="str">
            <v>5556T</v>
          </cell>
          <cell r="G30" t="str">
            <v>红4</v>
          </cell>
          <cell r="H30">
            <v>0</v>
          </cell>
          <cell r="I30">
            <v>0</v>
          </cell>
          <cell r="K30">
            <v>0</v>
          </cell>
          <cell r="L30">
            <v>0</v>
          </cell>
        </row>
        <row r="31">
          <cell r="A31">
            <v>30</v>
          </cell>
          <cell r="B31" t="str">
            <v>KB/2</v>
          </cell>
          <cell r="C31" t="str">
            <v>MC/73(63)</v>
          </cell>
          <cell r="D31" t="str">
            <v>标准</v>
          </cell>
          <cell r="E31" t="str">
            <v>0.5黑</v>
          </cell>
          <cell r="F31" t="str">
            <v>5556T</v>
          </cell>
          <cell r="G31" t="str">
            <v>红4</v>
          </cell>
          <cell r="I31">
            <v>1760</v>
          </cell>
          <cell r="J31">
            <v>1830</v>
          </cell>
          <cell r="K31">
            <v>0</v>
          </cell>
          <cell r="L31" t="str">
            <v>KB/2</v>
          </cell>
        </row>
        <row r="32">
          <cell r="A32">
            <v>31</v>
          </cell>
          <cell r="B32" t="str">
            <v>KB/3</v>
          </cell>
          <cell r="C32" t="str">
            <v>MC/73(63)</v>
          </cell>
          <cell r="D32" t="str">
            <v>标准</v>
          </cell>
          <cell r="E32" t="str">
            <v>0.5黑</v>
          </cell>
          <cell r="F32" t="str">
            <v>5556T</v>
          </cell>
          <cell r="G32" t="str">
            <v>红4</v>
          </cell>
          <cell r="I32">
            <v>1760</v>
          </cell>
          <cell r="J32">
            <v>1830</v>
          </cell>
          <cell r="K32">
            <v>0</v>
          </cell>
          <cell r="L32" t="str">
            <v>KB/3</v>
          </cell>
        </row>
        <row r="33">
          <cell r="A33">
            <v>32</v>
          </cell>
          <cell r="B33" t="str">
            <v>KB/10</v>
          </cell>
          <cell r="C33" t="str">
            <v>MC/53(13)</v>
          </cell>
          <cell r="D33" t="str">
            <v>标准</v>
          </cell>
          <cell r="E33" t="str">
            <v>0.5黑</v>
          </cell>
          <cell r="F33" t="str">
            <v>5556T</v>
          </cell>
          <cell r="G33" t="str">
            <v>红4</v>
          </cell>
          <cell r="I33">
            <v>1760</v>
          </cell>
          <cell r="J33">
            <v>1830</v>
          </cell>
          <cell r="K33">
            <v>0</v>
          </cell>
          <cell r="L33" t="str">
            <v>KB/10</v>
          </cell>
        </row>
        <row r="34">
          <cell r="A34">
            <v>33</v>
          </cell>
          <cell r="B34" t="str">
            <v>KDP1/1</v>
          </cell>
          <cell r="C34" t="str">
            <v>QFB1/2</v>
          </cell>
          <cell r="D34" t="str">
            <v>标准</v>
          </cell>
          <cell r="E34" t="str">
            <v>0.5黑</v>
          </cell>
          <cell r="F34" t="str">
            <v>5556T</v>
          </cell>
          <cell r="G34" t="str">
            <v>34:蓝针</v>
          </cell>
          <cell r="I34">
            <v>1190</v>
          </cell>
          <cell r="K34">
            <v>0</v>
          </cell>
          <cell r="L34" t="str">
            <v>KDP1/1</v>
          </cell>
        </row>
        <row r="35">
          <cell r="A35">
            <v>34</v>
          </cell>
          <cell r="B35" t="str">
            <v>KDP1/2</v>
          </cell>
          <cell r="C35" t="str">
            <v>QFB1/2</v>
          </cell>
          <cell r="D35" t="str">
            <v>标准</v>
          </cell>
          <cell r="E35" t="str">
            <v>0.5黑</v>
          </cell>
          <cell r="F35" t="str">
            <v>5556T</v>
          </cell>
          <cell r="G35" t="str">
            <v>33:蓝针</v>
          </cell>
          <cell r="I35">
            <v>1190</v>
          </cell>
          <cell r="K35">
            <v>0</v>
          </cell>
          <cell r="L35" t="str">
            <v>KDP1/2</v>
          </cell>
        </row>
        <row r="36">
          <cell r="A36">
            <v>35</v>
          </cell>
          <cell r="B36" t="str">
            <v>KDP1/6</v>
          </cell>
          <cell r="C36" t="str">
            <v>QFB1/HN</v>
          </cell>
          <cell r="D36" t="str">
            <v>标准</v>
          </cell>
          <cell r="E36" t="str">
            <v>0.5黑</v>
          </cell>
          <cell r="F36" t="str">
            <v>5556T</v>
          </cell>
          <cell r="G36" t="str">
            <v>36:蓝针</v>
          </cell>
          <cell r="I36">
            <v>1200</v>
          </cell>
          <cell r="J36">
            <v>1350</v>
          </cell>
          <cell r="K36">
            <v>0</v>
          </cell>
          <cell r="L36" t="str">
            <v>KDP1/6</v>
          </cell>
        </row>
        <row r="37">
          <cell r="A37">
            <v>36</v>
          </cell>
          <cell r="B37" t="str">
            <v>KDP1/7</v>
          </cell>
          <cell r="C37" t="str">
            <v>QFB1/HN</v>
          </cell>
          <cell r="D37" t="str">
            <v>标准</v>
          </cell>
          <cell r="E37" t="str">
            <v>0.5黑</v>
          </cell>
          <cell r="F37" t="str">
            <v>5556T</v>
          </cell>
          <cell r="G37" t="str">
            <v>35:蓝针</v>
          </cell>
          <cell r="I37">
            <v>1200</v>
          </cell>
          <cell r="J37">
            <v>1350</v>
          </cell>
          <cell r="K37">
            <v>0</v>
          </cell>
          <cell r="L37" t="str">
            <v>KDP1/7</v>
          </cell>
        </row>
        <row r="38">
          <cell r="A38">
            <v>37</v>
          </cell>
          <cell r="B38" t="str">
            <v>KDP2/1</v>
          </cell>
          <cell r="C38" t="str">
            <v>BZC/61(21)</v>
          </cell>
          <cell r="D38" t="str">
            <v>标准</v>
          </cell>
          <cell r="E38" t="str">
            <v>0.75黑</v>
          </cell>
          <cell r="F38" t="str">
            <v>5556T</v>
          </cell>
          <cell r="G38" t="str">
            <v>红4</v>
          </cell>
          <cell r="I38">
            <v>1470</v>
          </cell>
          <cell r="J38">
            <v>1530</v>
          </cell>
          <cell r="K38">
            <v>0</v>
          </cell>
          <cell r="L38" t="str">
            <v>KDP2/1</v>
          </cell>
        </row>
        <row r="39">
          <cell r="A39">
            <v>38</v>
          </cell>
          <cell r="B39" t="str">
            <v>KDP2/2</v>
          </cell>
          <cell r="C39" t="str">
            <v>BKP/CN3/COM</v>
          </cell>
          <cell r="D39" t="str">
            <v>标准</v>
          </cell>
          <cell r="E39" t="str">
            <v>0.5黑</v>
          </cell>
          <cell r="F39" t="str">
            <v>5556T</v>
          </cell>
          <cell r="G39" t="str">
            <v>半剥8</v>
          </cell>
          <cell r="I39">
            <v>1090</v>
          </cell>
          <cell r="J39">
            <v>1260</v>
          </cell>
          <cell r="K39">
            <v>0</v>
          </cell>
          <cell r="L39" t="str">
            <v>KDP2/2</v>
          </cell>
        </row>
        <row r="40">
          <cell r="A40">
            <v>39</v>
          </cell>
          <cell r="B40" t="str">
            <v>KP/1</v>
          </cell>
          <cell r="C40" t="str">
            <v>BKP/CN1/L</v>
          </cell>
          <cell r="D40" t="str">
            <v>标准</v>
          </cell>
          <cell r="E40" t="str">
            <v>0.75黑</v>
          </cell>
          <cell r="F40" t="str">
            <v>5556T</v>
          </cell>
          <cell r="G40" t="str">
            <v>红4</v>
          </cell>
          <cell r="I40">
            <v>1150</v>
          </cell>
          <cell r="J40">
            <v>1300</v>
          </cell>
          <cell r="K40">
            <v>0</v>
          </cell>
          <cell r="L40" t="str">
            <v>KP/1</v>
          </cell>
        </row>
        <row r="41">
          <cell r="A41">
            <v>40</v>
          </cell>
          <cell r="B41" t="str">
            <v>KP/3</v>
          </cell>
          <cell r="C41" t="str">
            <v>BKP/CN1/N</v>
          </cell>
          <cell r="D41" t="str">
            <v>标准</v>
          </cell>
          <cell r="E41" t="str">
            <v>0.75黑</v>
          </cell>
          <cell r="F41" t="str">
            <v>5556T</v>
          </cell>
          <cell r="G41" t="str">
            <v>红4</v>
          </cell>
          <cell r="I41">
            <v>1150</v>
          </cell>
          <cell r="J41">
            <v>1310</v>
          </cell>
          <cell r="K41">
            <v>0</v>
          </cell>
          <cell r="L41" t="str">
            <v>KP/3</v>
          </cell>
        </row>
        <row r="42">
          <cell r="A42">
            <v>41</v>
          </cell>
          <cell r="B42" t="str">
            <v>KP/5</v>
          </cell>
          <cell r="C42" t="str">
            <v>LBQ1/负载1</v>
          </cell>
          <cell r="D42" t="str">
            <v>标准</v>
          </cell>
          <cell r="E42" t="str">
            <v>0.75黑</v>
          </cell>
          <cell r="F42" t="str">
            <v>5556T</v>
          </cell>
          <cell r="G42" t="str">
            <v>红全封</v>
          </cell>
          <cell r="H42">
            <v>0</v>
          </cell>
          <cell r="I42">
            <v>690</v>
          </cell>
          <cell r="J42">
            <v>730</v>
          </cell>
          <cell r="K42">
            <v>0</v>
          </cell>
          <cell r="L42" t="str">
            <v>KP/5</v>
          </cell>
        </row>
        <row r="43">
          <cell r="A43">
            <v>42</v>
          </cell>
          <cell r="B43" t="str">
            <v>KP/7</v>
          </cell>
          <cell r="C43" t="str">
            <v>LBQ1/负载2</v>
          </cell>
          <cell r="D43" t="str">
            <v>标准</v>
          </cell>
          <cell r="E43" t="str">
            <v>0.75黑</v>
          </cell>
          <cell r="F43" t="str">
            <v>5556T</v>
          </cell>
          <cell r="G43" t="str">
            <v>红全封</v>
          </cell>
          <cell r="H43">
            <v>0</v>
          </cell>
          <cell r="I43">
            <v>690</v>
          </cell>
          <cell r="J43">
            <v>730</v>
          </cell>
          <cell r="K43">
            <v>0</v>
          </cell>
          <cell r="L43" t="str">
            <v>KP/7</v>
          </cell>
        </row>
        <row r="44">
          <cell r="A44">
            <v>43</v>
          </cell>
          <cell r="B44" t="str">
            <v>KP/9</v>
          </cell>
          <cell r="C44" t="str">
            <v>LBQ1/线路1</v>
          </cell>
          <cell r="D44" t="str">
            <v>标准</v>
          </cell>
          <cell r="E44" t="str">
            <v>0.75黑</v>
          </cell>
          <cell r="F44" t="str">
            <v>5556T</v>
          </cell>
          <cell r="G44" t="str">
            <v>红全封</v>
          </cell>
          <cell r="H44">
            <v>0</v>
          </cell>
          <cell r="I44">
            <v>590</v>
          </cell>
          <cell r="J44">
            <v>600</v>
          </cell>
          <cell r="K44">
            <v>0</v>
          </cell>
          <cell r="L44" t="str">
            <v>KP/9</v>
          </cell>
        </row>
        <row r="45">
          <cell r="A45">
            <v>44</v>
          </cell>
          <cell r="B45" t="str">
            <v>KP/10</v>
          </cell>
          <cell r="C45" t="str">
            <v>LBQ1/线路2</v>
          </cell>
          <cell r="D45" t="str">
            <v>标准</v>
          </cell>
          <cell r="E45" t="str">
            <v>0.75黑</v>
          </cell>
          <cell r="F45" t="str">
            <v>5556T</v>
          </cell>
          <cell r="G45" t="str">
            <v>红全封</v>
          </cell>
          <cell r="H45">
            <v>0</v>
          </cell>
          <cell r="I45">
            <v>590</v>
          </cell>
          <cell r="J45">
            <v>600</v>
          </cell>
          <cell r="K45">
            <v>0</v>
          </cell>
          <cell r="L45" t="str">
            <v>KP/10</v>
          </cell>
        </row>
        <row r="46">
          <cell r="A46">
            <v>45</v>
          </cell>
          <cell r="B46" t="str">
            <v>KZ/1</v>
          </cell>
          <cell r="C46" t="str">
            <v>对讲机/+</v>
          </cell>
          <cell r="D46" t="str">
            <v>标准</v>
          </cell>
          <cell r="E46" t="str">
            <v>0.5黑</v>
          </cell>
          <cell r="F46" t="str">
            <v>5556T</v>
          </cell>
          <cell r="G46" t="str">
            <v>红4</v>
          </cell>
          <cell r="I46">
            <v>1690</v>
          </cell>
          <cell r="J46">
            <v>1960</v>
          </cell>
          <cell r="K46">
            <v>0</v>
          </cell>
          <cell r="L46" t="str">
            <v>KZ/1</v>
          </cell>
        </row>
        <row r="47">
          <cell r="A47">
            <v>46</v>
          </cell>
          <cell r="B47" t="str">
            <v>KZ/3</v>
          </cell>
          <cell r="C47" t="str">
            <v>对讲机/-</v>
          </cell>
          <cell r="D47" t="str">
            <v>标准</v>
          </cell>
          <cell r="E47" t="str">
            <v>0.5黑</v>
          </cell>
          <cell r="F47" t="str">
            <v>5556T</v>
          </cell>
          <cell r="G47" t="str">
            <v>红4</v>
          </cell>
          <cell r="I47">
            <v>1690</v>
          </cell>
          <cell r="J47">
            <v>1960</v>
          </cell>
          <cell r="K47">
            <v>0</v>
          </cell>
          <cell r="L47" t="str">
            <v>KZ/3</v>
          </cell>
        </row>
        <row r="48">
          <cell r="A48">
            <v>47</v>
          </cell>
          <cell r="B48" t="str">
            <v>KZ/4</v>
          </cell>
          <cell r="C48" t="str">
            <v>对讲机/R</v>
          </cell>
          <cell r="D48" t="str">
            <v>标准</v>
          </cell>
          <cell r="E48" t="str">
            <v>0.5黑</v>
          </cell>
          <cell r="F48" t="str">
            <v>5556T</v>
          </cell>
          <cell r="G48" t="str">
            <v>红4(遥/371:蓝4)</v>
          </cell>
          <cell r="I48">
            <v>1670</v>
          </cell>
          <cell r="J48">
            <v>1950</v>
          </cell>
          <cell r="K48">
            <v>0</v>
          </cell>
          <cell r="L48" t="str">
            <v>KZ/4</v>
          </cell>
        </row>
        <row r="49">
          <cell r="A49">
            <v>48</v>
          </cell>
          <cell r="B49" t="str">
            <v>KZ/5</v>
          </cell>
          <cell r="C49" t="str">
            <v>对讲机/L</v>
          </cell>
          <cell r="D49" t="str">
            <v>标准</v>
          </cell>
          <cell r="E49" t="str">
            <v>0.5黑</v>
          </cell>
          <cell r="F49" t="str">
            <v>5556T</v>
          </cell>
          <cell r="G49" t="str">
            <v>红4(遥/372:蓝4)</v>
          </cell>
          <cell r="I49">
            <v>1670</v>
          </cell>
          <cell r="J49">
            <v>1950</v>
          </cell>
          <cell r="K49">
            <v>0</v>
          </cell>
          <cell r="L49" t="str">
            <v>KZ/5</v>
          </cell>
        </row>
        <row r="50">
          <cell r="A50">
            <v>49</v>
          </cell>
          <cell r="B50" t="str">
            <v>BKP/CN3/+24V</v>
          </cell>
          <cell r="C50" t="str">
            <v>CE24</v>
          </cell>
          <cell r="D50" t="str">
            <v>标准</v>
          </cell>
          <cell r="E50" t="str">
            <v>0.75黑</v>
          </cell>
          <cell r="F50" t="str">
            <v>半剥8</v>
          </cell>
          <cell r="G50" t="str">
            <v>半剥13</v>
          </cell>
          <cell r="I50">
            <v>330</v>
          </cell>
          <cell r="J50">
            <v>290</v>
          </cell>
          <cell r="K50">
            <v>0</v>
          </cell>
          <cell r="L50">
            <v>0</v>
          </cell>
        </row>
        <row r="51">
          <cell r="A51">
            <v>50</v>
          </cell>
          <cell r="B51" t="str">
            <v>BZC/61(21)</v>
          </cell>
          <cell r="C51" t="str">
            <v>CE24</v>
          </cell>
          <cell r="D51" t="str">
            <v>标准</v>
          </cell>
          <cell r="E51" t="str">
            <v>0.5黑</v>
          </cell>
          <cell r="F51" t="str">
            <v>红4</v>
          </cell>
          <cell r="G51" t="str">
            <v>半剥13</v>
          </cell>
          <cell r="I51">
            <v>480</v>
          </cell>
          <cell r="K51">
            <v>0</v>
          </cell>
          <cell r="L51">
            <v>0</v>
          </cell>
        </row>
        <row r="52">
          <cell r="A52">
            <v>51</v>
          </cell>
          <cell r="B52" t="str">
            <v>MSC/61(21)</v>
          </cell>
          <cell r="C52" t="str">
            <v>CE24</v>
          </cell>
          <cell r="D52" t="str">
            <v>标准</v>
          </cell>
          <cell r="E52" t="str">
            <v>0.5黑</v>
          </cell>
          <cell r="F52" t="str">
            <v>红4</v>
          </cell>
          <cell r="G52" t="str">
            <v>半剥13</v>
          </cell>
          <cell r="I52">
            <v>520</v>
          </cell>
          <cell r="K52">
            <v>0</v>
          </cell>
        </row>
        <row r="53">
          <cell r="A53">
            <v>52</v>
          </cell>
          <cell r="B53" t="str">
            <v>MC/61(21)</v>
          </cell>
          <cell r="C53" t="str">
            <v>CE24</v>
          </cell>
          <cell r="D53" t="str">
            <v>标准</v>
          </cell>
          <cell r="E53" t="str">
            <v>0.5黑</v>
          </cell>
          <cell r="F53" t="str">
            <v>红4</v>
          </cell>
          <cell r="G53" t="str">
            <v>半剥13</v>
          </cell>
          <cell r="I53">
            <v>640</v>
          </cell>
          <cell r="K53">
            <v>0</v>
          </cell>
        </row>
        <row r="54">
          <cell r="A54">
            <v>53</v>
          </cell>
          <cell r="B54" t="str">
            <v>MC1/61(21)</v>
          </cell>
          <cell r="C54" t="str">
            <v>CE24</v>
          </cell>
          <cell r="D54" t="str">
            <v>有封星接触器+梯速＞2.5M/S</v>
          </cell>
          <cell r="E54" t="str">
            <v>0.5黑</v>
          </cell>
          <cell r="F54" t="str">
            <v>红4</v>
          </cell>
          <cell r="G54" t="str">
            <v>半剥13</v>
          </cell>
          <cell r="K54">
            <v>0</v>
          </cell>
          <cell r="L54">
            <v>0</v>
          </cell>
        </row>
        <row r="55">
          <cell r="A55">
            <v>54</v>
          </cell>
          <cell r="B55" t="str">
            <v>MC1/53</v>
          </cell>
          <cell r="C55" t="str">
            <v>CE24</v>
          </cell>
          <cell r="D55" t="str">
            <v>有封星接触器+速度≤2.5M/S</v>
          </cell>
          <cell r="E55" t="str">
            <v>0.5黑</v>
          </cell>
          <cell r="F55" t="str">
            <v>红4</v>
          </cell>
          <cell r="G55" t="str">
            <v>半剥13</v>
          </cell>
          <cell r="I55">
            <v>600</v>
          </cell>
          <cell r="K55">
            <v>0</v>
          </cell>
        </row>
        <row r="56">
          <cell r="A56">
            <v>55</v>
          </cell>
          <cell r="B56" t="str">
            <v>FTK/2</v>
          </cell>
          <cell r="C56" t="str">
            <v>MC1/A1</v>
          </cell>
          <cell r="D56" t="str">
            <v>有封星接触器+无相序继电器</v>
          </cell>
          <cell r="E56" t="str">
            <v>0.5黑</v>
          </cell>
          <cell r="F56" t="str">
            <v>红4</v>
          </cell>
          <cell r="G56" t="str">
            <v>红4</v>
          </cell>
          <cell r="K56">
            <v>0</v>
          </cell>
        </row>
        <row r="57">
          <cell r="A57">
            <v>56</v>
          </cell>
          <cell r="B57" t="str">
            <v>BKP/CN1/L</v>
          </cell>
          <cell r="C57" t="str">
            <v>QFB2/2</v>
          </cell>
          <cell r="D57" t="str">
            <v>标准</v>
          </cell>
          <cell r="E57" t="str">
            <v>0.75黑</v>
          </cell>
          <cell r="F57" t="str">
            <v>红4</v>
          </cell>
          <cell r="G57" t="str">
            <v>红针（异货416：蓝针）</v>
          </cell>
          <cell r="I57">
            <v>440</v>
          </cell>
          <cell r="K57">
            <v>0</v>
          </cell>
          <cell r="L57">
            <v>0</v>
          </cell>
        </row>
        <row r="58">
          <cell r="A58">
            <v>57</v>
          </cell>
          <cell r="B58" t="str">
            <v>BKP/CN1/N</v>
          </cell>
          <cell r="C58" t="str">
            <v>QFB2/HN</v>
          </cell>
          <cell r="D58" t="str">
            <v>标准</v>
          </cell>
          <cell r="E58" t="str">
            <v>0.75黑</v>
          </cell>
          <cell r="F58" t="str">
            <v>红4</v>
          </cell>
          <cell r="G58" t="str">
            <v>红针（异货417：蓝针）</v>
          </cell>
          <cell r="I58">
            <v>420</v>
          </cell>
          <cell r="K58">
            <v>0</v>
          </cell>
          <cell r="L58">
            <v>0</v>
          </cell>
        </row>
        <row r="59">
          <cell r="A59" t="str">
            <v>58</v>
          </cell>
          <cell r="B59" t="str">
            <v>BKP/PE</v>
          </cell>
          <cell r="C59" t="str">
            <v>PE</v>
          </cell>
          <cell r="D59" t="str">
            <v>标准</v>
          </cell>
          <cell r="E59" t="str">
            <v>2.5黄绿</v>
          </cell>
          <cell r="F59" t="str">
            <v>蓝4</v>
          </cell>
          <cell r="G59" t="str">
            <v>蓝6圆</v>
          </cell>
          <cell r="I59">
            <v>1160</v>
          </cell>
          <cell r="K59">
            <v>0</v>
          </cell>
        </row>
        <row r="60">
          <cell r="A60">
            <v>59</v>
          </cell>
          <cell r="B60" t="str">
            <v>BKP/110V</v>
          </cell>
          <cell r="C60" t="str">
            <v>BZC/4</v>
          </cell>
          <cell r="D60" t="str">
            <v>标准</v>
          </cell>
          <cell r="E60" t="str">
            <v>0.5黑</v>
          </cell>
          <cell r="F60" t="str">
            <v>红4</v>
          </cell>
          <cell r="G60" t="str">
            <v>红4</v>
          </cell>
          <cell r="I60">
            <v>360</v>
          </cell>
          <cell r="K60">
            <v>0</v>
          </cell>
          <cell r="L60">
            <v>0</v>
          </cell>
        </row>
        <row r="61">
          <cell r="A61" t="str">
            <v>60</v>
          </cell>
          <cell r="B61" t="str">
            <v>BKP/GND</v>
          </cell>
          <cell r="C61" t="str">
            <v>BZC/2</v>
          </cell>
          <cell r="D61" t="str">
            <v>标准</v>
          </cell>
          <cell r="E61" t="str">
            <v>0.5黑</v>
          </cell>
          <cell r="F61" t="str">
            <v>红4</v>
          </cell>
          <cell r="G61" t="str">
            <v>红4</v>
          </cell>
          <cell r="I61">
            <v>360</v>
          </cell>
          <cell r="K61">
            <v>0</v>
          </cell>
          <cell r="L61">
            <v>0</v>
          </cell>
        </row>
        <row r="62">
          <cell r="A62">
            <v>61</v>
          </cell>
          <cell r="B62" t="str">
            <v>BKP/XC</v>
          </cell>
          <cell r="C62" t="str">
            <v>BZC/53(13)</v>
          </cell>
          <cell r="D62" t="str">
            <v>标准</v>
          </cell>
          <cell r="E62" t="str">
            <v>0.5黑</v>
          </cell>
          <cell r="F62" t="str">
            <v>半剥8</v>
          </cell>
          <cell r="G62" t="str">
            <v>红4</v>
          </cell>
          <cell r="K62">
            <v>0</v>
          </cell>
        </row>
        <row r="63">
          <cell r="A63">
            <v>62</v>
          </cell>
          <cell r="B63" t="str">
            <v>BKP/X2</v>
          </cell>
          <cell r="C63" t="str">
            <v>BZC/54(14)</v>
          </cell>
          <cell r="D63" t="str">
            <v>标准</v>
          </cell>
          <cell r="E63" t="str">
            <v>0.5黑</v>
          </cell>
          <cell r="F63" t="str">
            <v>半剥8</v>
          </cell>
          <cell r="G63" t="str">
            <v>红4</v>
          </cell>
          <cell r="K63">
            <v>0</v>
          </cell>
        </row>
        <row r="64">
          <cell r="A64">
            <v>63</v>
          </cell>
          <cell r="B64" t="str">
            <v>BZC/1</v>
          </cell>
          <cell r="C64" t="str">
            <v>BZC/6</v>
          </cell>
          <cell r="D64" t="str">
            <v>标准</v>
          </cell>
          <cell r="E64" t="str">
            <v>0.5黑</v>
          </cell>
          <cell r="F64" t="str">
            <v>红4</v>
          </cell>
          <cell r="G64" t="str">
            <v>红4</v>
          </cell>
          <cell r="I64">
            <v>930</v>
          </cell>
          <cell r="K64">
            <v>0</v>
          </cell>
        </row>
        <row r="65">
          <cell r="A65">
            <v>64</v>
          </cell>
          <cell r="B65" t="str">
            <v>BZC/3</v>
          </cell>
          <cell r="C65" t="str">
            <v>MC/74(64)</v>
          </cell>
          <cell r="D65" t="str">
            <v>标准</v>
          </cell>
          <cell r="E65" t="str">
            <v>0.5黑</v>
          </cell>
          <cell r="F65" t="str">
            <v>红4</v>
          </cell>
          <cell r="G65" t="str">
            <v>红4</v>
          </cell>
          <cell r="I65">
            <v>1120</v>
          </cell>
          <cell r="K65">
            <v>0</v>
          </cell>
        </row>
        <row r="66">
          <cell r="A66">
            <v>65</v>
          </cell>
          <cell r="B66" t="str">
            <v>BZC/5</v>
          </cell>
          <cell r="C66" t="str">
            <v>MC/54(14)</v>
          </cell>
          <cell r="D66" t="str">
            <v>标准</v>
          </cell>
          <cell r="E66" t="str">
            <v>0.5黑</v>
          </cell>
          <cell r="F66" t="str">
            <v>红4</v>
          </cell>
          <cell r="G66" t="str">
            <v>红4</v>
          </cell>
          <cell r="I66">
            <v>1120</v>
          </cell>
          <cell r="K66">
            <v>0</v>
          </cell>
        </row>
        <row r="67">
          <cell r="A67">
            <v>66</v>
          </cell>
          <cell r="B67" t="str">
            <v>BZC/A1</v>
          </cell>
          <cell r="C67" t="str">
            <v>MC/A1</v>
          </cell>
          <cell r="D67" t="str">
            <v>标准</v>
          </cell>
          <cell r="E67" t="str">
            <v>0.5黑</v>
          </cell>
          <cell r="F67" t="str">
            <v>红4</v>
          </cell>
          <cell r="G67" t="str">
            <v>红4</v>
          </cell>
          <cell r="I67">
            <v>370</v>
          </cell>
          <cell r="K67">
            <v>0</v>
          </cell>
        </row>
        <row r="68">
          <cell r="A68">
            <v>67</v>
          </cell>
          <cell r="B68" t="str">
            <v>BZC/A1</v>
          </cell>
          <cell r="C68" t="str">
            <v>MSC/2</v>
          </cell>
          <cell r="D68" t="str">
            <v>标准</v>
          </cell>
          <cell r="E68" t="str">
            <v>0.5黑</v>
          </cell>
          <cell r="F68" t="str">
            <v>红4</v>
          </cell>
          <cell r="G68" t="str">
            <v>红4</v>
          </cell>
          <cell r="I68">
            <v>980</v>
          </cell>
          <cell r="K68">
            <v>0</v>
          </cell>
        </row>
        <row r="69">
          <cell r="A69">
            <v>68</v>
          </cell>
          <cell r="B69" t="str">
            <v>MC1/R4</v>
          </cell>
          <cell r="C69" t="str">
            <v>MC/2</v>
          </cell>
          <cell r="D69" t="str">
            <v>有封星接触器时+速度＜3.0m/s时</v>
          </cell>
          <cell r="E69" t="str">
            <v>2.5黑</v>
          </cell>
          <cell r="F69" t="str">
            <v>蓝4</v>
          </cell>
          <cell r="G69" t="str">
            <v>蓝4(大功率时-蓝6圆)</v>
          </cell>
          <cell r="I69">
            <v>330</v>
          </cell>
        </row>
        <row r="70">
          <cell r="A70">
            <v>69</v>
          </cell>
          <cell r="B70" t="str">
            <v>MC1/R1</v>
          </cell>
          <cell r="C70" t="str">
            <v>MC/6</v>
          </cell>
          <cell r="D70" t="str">
            <v>有封星接触器时+速度＜3.0m/s时</v>
          </cell>
          <cell r="E70" t="str">
            <v>2.5黑</v>
          </cell>
          <cell r="F70" t="str">
            <v>蓝4</v>
          </cell>
          <cell r="G70" t="str">
            <v>蓝4(大功率时-蓝6圆)</v>
          </cell>
          <cell r="I70">
            <v>1190</v>
          </cell>
        </row>
        <row r="71">
          <cell r="A71">
            <v>70</v>
          </cell>
          <cell r="B71" t="str">
            <v>MC1/R2</v>
          </cell>
          <cell r="C71" t="str">
            <v>MC/4</v>
          </cell>
          <cell r="D71" t="str">
            <v>有封星接触器时+速度＜3.0m/s时</v>
          </cell>
          <cell r="E71" t="str">
            <v>2.5黑</v>
          </cell>
          <cell r="F71" t="str">
            <v>蓝4</v>
          </cell>
          <cell r="G71" t="str">
            <v>蓝4(大功率时-蓝6圆)</v>
          </cell>
          <cell r="I71">
            <v>330</v>
          </cell>
        </row>
        <row r="72">
          <cell r="A72" t="str">
            <v>71</v>
          </cell>
          <cell r="B72" t="str">
            <v>MC1/R2</v>
          </cell>
          <cell r="C72" t="str">
            <v xml:space="preserve"> MC1/R3</v>
          </cell>
          <cell r="D72" t="str">
            <v>有封星接触器时+速度＜3.0m/s时</v>
          </cell>
          <cell r="E72" t="str">
            <v>2.5黑</v>
          </cell>
          <cell r="F72" t="str">
            <v>蓝4</v>
          </cell>
          <cell r="G72" t="str">
            <v>蓝4</v>
          </cell>
          <cell r="I72">
            <v>1160</v>
          </cell>
        </row>
        <row r="73">
          <cell r="A73">
            <v>72</v>
          </cell>
          <cell r="B73" t="str">
            <v>MC1/1</v>
          </cell>
          <cell r="C73" t="str">
            <v>MC/2</v>
          </cell>
          <cell r="D73" t="str">
            <v>有封星接触器时+速度≥3.0m/s时</v>
          </cell>
          <cell r="E73" t="str">
            <v>2.5黑</v>
          </cell>
          <cell r="F73" t="str">
            <v>蓝4</v>
          </cell>
          <cell r="G73" t="str">
            <v>蓝4(大功率时-蓝6圆)</v>
          </cell>
          <cell r="L73">
            <v>0</v>
          </cell>
        </row>
        <row r="74">
          <cell r="A74">
            <v>73</v>
          </cell>
          <cell r="B74" t="str">
            <v>MC1/4</v>
          </cell>
          <cell r="C74" t="str">
            <v>MC/6</v>
          </cell>
          <cell r="D74" t="str">
            <v>有封星接触器时+速度≥3.0m/s时</v>
          </cell>
          <cell r="E74" t="str">
            <v>2.5黑</v>
          </cell>
          <cell r="F74" t="str">
            <v>蓝4</v>
          </cell>
          <cell r="G74" t="str">
            <v>蓝4(大功率时-蓝6圆)</v>
          </cell>
          <cell r="L74">
            <v>0</v>
          </cell>
        </row>
        <row r="75">
          <cell r="A75">
            <v>74</v>
          </cell>
          <cell r="B75" t="str">
            <v>MC1/2</v>
          </cell>
          <cell r="C75" t="str">
            <v>MC/4</v>
          </cell>
          <cell r="D75" t="str">
            <v>有封星接触器时+速度≥3.0m/s时</v>
          </cell>
          <cell r="E75" t="str">
            <v>2.5黑</v>
          </cell>
          <cell r="F75" t="str">
            <v>蓝4</v>
          </cell>
          <cell r="G75" t="str">
            <v>蓝4(大功率时-蓝6圆)</v>
          </cell>
          <cell r="L75">
            <v>0</v>
          </cell>
        </row>
        <row r="76">
          <cell r="A76">
            <v>75</v>
          </cell>
          <cell r="B76" t="str">
            <v>MC1/2</v>
          </cell>
          <cell r="C76" t="str">
            <v>MC1/3</v>
          </cell>
          <cell r="D76" t="str">
            <v>有封星接触器时+速度≥3.0m/s时</v>
          </cell>
          <cell r="E76" t="str">
            <v>2.5黑</v>
          </cell>
          <cell r="F76" t="str">
            <v>蓝4</v>
          </cell>
          <cell r="G76" t="str">
            <v>蓝4</v>
          </cell>
          <cell r="L76">
            <v>0</v>
          </cell>
        </row>
        <row r="77">
          <cell r="A77">
            <v>76</v>
          </cell>
          <cell r="B77" t="str">
            <v>LBQ/E</v>
          </cell>
          <cell r="C77" t="str">
            <v>PE</v>
          </cell>
          <cell r="D77" t="str">
            <v>有滤波器时</v>
          </cell>
          <cell r="E77" t="str">
            <v>2.5黄绿</v>
          </cell>
          <cell r="G77" t="str">
            <v>蓝6圆</v>
          </cell>
          <cell r="L77">
            <v>0</v>
          </cell>
        </row>
        <row r="78">
          <cell r="A78">
            <v>77</v>
          </cell>
          <cell r="B78" t="str">
            <v>QFB1/1</v>
          </cell>
          <cell r="C78" t="str">
            <v>BYQ/110(6)</v>
          </cell>
          <cell r="D78" t="str">
            <v>标准</v>
          </cell>
          <cell r="E78" t="str">
            <v>0.5黑</v>
          </cell>
          <cell r="F78" t="str">
            <v>红3</v>
          </cell>
          <cell r="G78" t="str">
            <v>红针</v>
          </cell>
          <cell r="I78">
            <v>430</v>
          </cell>
          <cell r="J78">
            <v>0</v>
          </cell>
          <cell r="K78">
            <v>0</v>
          </cell>
          <cell r="L78">
            <v>0</v>
          </cell>
        </row>
        <row r="79">
          <cell r="A79">
            <v>78</v>
          </cell>
          <cell r="B79" t="str">
            <v>QFB1/QN</v>
          </cell>
          <cell r="C79" t="str">
            <v>BYQ/0V(5)</v>
          </cell>
          <cell r="D79" t="str">
            <v>标准</v>
          </cell>
          <cell r="E79" t="str">
            <v>0.5黑</v>
          </cell>
          <cell r="F79" t="str">
            <v>红3</v>
          </cell>
          <cell r="G79" t="str">
            <v>红针</v>
          </cell>
          <cell r="I79">
            <v>440</v>
          </cell>
          <cell r="J79">
            <v>0</v>
          </cell>
          <cell r="K79">
            <v>0</v>
          </cell>
        </row>
        <row r="80">
          <cell r="A80">
            <v>79</v>
          </cell>
          <cell r="B80" t="str">
            <v>QFB1/QN</v>
          </cell>
          <cell r="C80" t="str">
            <v>PE</v>
          </cell>
          <cell r="D80" t="str">
            <v>标准</v>
          </cell>
          <cell r="E80" t="str">
            <v>2.5黄绿</v>
          </cell>
          <cell r="F80" t="str">
            <v>蓝3</v>
          </cell>
          <cell r="G80" t="str">
            <v>蓝6圆</v>
          </cell>
          <cell r="I80">
            <v>1500</v>
          </cell>
          <cell r="J80">
            <v>0</v>
          </cell>
          <cell r="K80">
            <v>0</v>
          </cell>
        </row>
        <row r="81">
          <cell r="A81">
            <v>80</v>
          </cell>
          <cell r="B81" t="str">
            <v>PE</v>
          </cell>
          <cell r="C81" t="str">
            <v>BYQ/PE</v>
          </cell>
          <cell r="D81" t="str">
            <v>标准</v>
          </cell>
          <cell r="E81" t="str">
            <v>2.5黄绿</v>
          </cell>
          <cell r="F81" t="str">
            <v>蓝6圆</v>
          </cell>
          <cell r="G81" t="str">
            <v>蓝4</v>
          </cell>
          <cell r="I81">
            <v>1920</v>
          </cell>
          <cell r="K81">
            <v>0</v>
          </cell>
        </row>
        <row r="82">
          <cell r="A82">
            <v>81</v>
          </cell>
          <cell r="B82" t="str">
            <v>QFB2/1</v>
          </cell>
          <cell r="C82" t="str">
            <v>BYQ/220V(3)</v>
          </cell>
          <cell r="D82" t="str">
            <v>标准</v>
          </cell>
          <cell r="E82" t="str">
            <v>0.75黑</v>
          </cell>
          <cell r="F82" t="str">
            <v>红3</v>
          </cell>
          <cell r="G82" t="str">
            <v>红针</v>
          </cell>
          <cell r="I82">
            <v>640</v>
          </cell>
          <cell r="J82">
            <v>0</v>
          </cell>
          <cell r="K82">
            <v>0</v>
          </cell>
        </row>
        <row r="83">
          <cell r="A83">
            <v>82</v>
          </cell>
          <cell r="B83" t="str">
            <v>QFB2/QN</v>
          </cell>
          <cell r="C83" t="str">
            <v>BYQ/0V(1)</v>
          </cell>
          <cell r="D83" t="str">
            <v>标准</v>
          </cell>
          <cell r="E83" t="str">
            <v>0.75黑</v>
          </cell>
          <cell r="F83" t="str">
            <v>红3</v>
          </cell>
          <cell r="G83" t="str">
            <v>红针</v>
          </cell>
          <cell r="I83">
            <v>680</v>
          </cell>
          <cell r="J83">
            <v>0</v>
          </cell>
          <cell r="K83">
            <v>0</v>
          </cell>
          <cell r="L83">
            <v>0</v>
          </cell>
        </row>
        <row r="84">
          <cell r="A84">
            <v>83</v>
          </cell>
          <cell r="B84" t="str">
            <v>QFB2/1</v>
          </cell>
          <cell r="C84" t="str">
            <v>端子排/T</v>
          </cell>
          <cell r="D84" t="str">
            <v>无欠压保护GYQ+无滤波器时</v>
          </cell>
          <cell r="E84" t="str">
            <v>0.75黑</v>
          </cell>
          <cell r="F84" t="str">
            <v>红3</v>
          </cell>
          <cell r="G84" t="str">
            <v>半剥13</v>
          </cell>
          <cell r="J84">
            <v>0</v>
          </cell>
          <cell r="K84">
            <v>0</v>
          </cell>
        </row>
        <row r="85">
          <cell r="A85">
            <v>84</v>
          </cell>
          <cell r="B85" t="str">
            <v>QFB2/QN</v>
          </cell>
          <cell r="C85" t="str">
            <v>端子排/N</v>
          </cell>
          <cell r="D85" t="str">
            <v>无欠压保护GYQ+无滤波器时</v>
          </cell>
          <cell r="E85" t="str">
            <v>0.75黑</v>
          </cell>
          <cell r="F85" t="str">
            <v>红3</v>
          </cell>
          <cell r="G85" t="str">
            <v>红针</v>
          </cell>
          <cell r="I85">
            <v>1210</v>
          </cell>
          <cell r="J85">
            <v>0</v>
          </cell>
          <cell r="K85">
            <v>0</v>
          </cell>
        </row>
        <row r="86">
          <cell r="A86">
            <v>85</v>
          </cell>
          <cell r="B86" t="str">
            <v>QFB2/1</v>
          </cell>
          <cell r="C86" t="str">
            <v>LBQ/L3'(7)</v>
          </cell>
          <cell r="D86" t="str">
            <v>无欠压保护GYQ+有滤波器时</v>
          </cell>
          <cell r="E86" t="str">
            <v>0.75黑</v>
          </cell>
          <cell r="F86" t="str">
            <v>红3</v>
          </cell>
          <cell r="G86" t="str">
            <v>红6圆</v>
          </cell>
          <cell r="K86">
            <v>0</v>
          </cell>
        </row>
        <row r="87">
          <cell r="A87">
            <v>86</v>
          </cell>
          <cell r="B87" t="str">
            <v>QFB2/QN</v>
          </cell>
          <cell r="C87" t="str">
            <v>LBQ/N'(8)</v>
          </cell>
          <cell r="D87" t="str">
            <v>无欠压保护GYQ+有滤波器时</v>
          </cell>
          <cell r="E87" t="str">
            <v>0.75黑</v>
          </cell>
          <cell r="F87" t="str">
            <v>红3</v>
          </cell>
          <cell r="G87" t="str">
            <v>红6圆</v>
          </cell>
          <cell r="K87">
            <v>0</v>
          </cell>
        </row>
        <row r="88">
          <cell r="A88">
            <v>87</v>
          </cell>
          <cell r="B88" t="str">
            <v>端子排/N</v>
          </cell>
          <cell r="C88" t="str">
            <v>LBQ/N(4)</v>
          </cell>
          <cell r="D88" t="str">
            <v>有滤波器时</v>
          </cell>
          <cell r="E88" t="str">
            <v>0.75黑</v>
          </cell>
          <cell r="F88" t="str">
            <v>红3</v>
          </cell>
          <cell r="G88" t="str">
            <v>红6圆</v>
          </cell>
          <cell r="K88">
            <v>0</v>
          </cell>
        </row>
        <row r="89">
          <cell r="A89">
            <v>88</v>
          </cell>
          <cell r="B89" t="str">
            <v>QFB2/1</v>
          </cell>
          <cell r="C89" t="str">
            <v>GYQ/2</v>
          </cell>
          <cell r="D89" t="str">
            <v>有欠压保护GYQ时</v>
          </cell>
          <cell r="E89" t="str">
            <v>0.75黑</v>
          </cell>
          <cell r="F89" t="str">
            <v>红3</v>
          </cell>
          <cell r="G89" t="str">
            <v>红3</v>
          </cell>
          <cell r="K89">
            <v>0</v>
          </cell>
        </row>
        <row r="90">
          <cell r="A90">
            <v>89</v>
          </cell>
          <cell r="B90" t="str">
            <v>QFB2/QN</v>
          </cell>
          <cell r="C90" t="str">
            <v>GYQ/HN</v>
          </cell>
          <cell r="D90" t="str">
            <v>有欠压保护GYQ时</v>
          </cell>
          <cell r="E90" t="str">
            <v>0.75黑</v>
          </cell>
          <cell r="F90" t="str">
            <v>红3</v>
          </cell>
          <cell r="G90" t="str">
            <v>红3</v>
          </cell>
          <cell r="K90">
            <v>0</v>
          </cell>
        </row>
        <row r="91">
          <cell r="A91">
            <v>90</v>
          </cell>
          <cell r="B91" t="str">
            <v>GYQ/QN</v>
          </cell>
          <cell r="C91" t="str">
            <v>输入电源/N</v>
          </cell>
          <cell r="D91" t="str">
            <v>有欠压保护GYQ+无滤波器时</v>
          </cell>
          <cell r="E91" t="str">
            <v>0.75黑</v>
          </cell>
          <cell r="F91" t="str">
            <v>红3</v>
          </cell>
          <cell r="G91" t="str">
            <v>红针</v>
          </cell>
          <cell r="K91">
            <v>0</v>
          </cell>
        </row>
        <row r="92">
          <cell r="A92">
            <v>91</v>
          </cell>
          <cell r="B92" t="str">
            <v>GYQ/1</v>
          </cell>
          <cell r="C92" t="str">
            <v>输入电源/T</v>
          </cell>
          <cell r="D92" t="str">
            <v>有欠压保护GYQ+无滤波器时</v>
          </cell>
          <cell r="E92" t="str">
            <v>0.75黑</v>
          </cell>
          <cell r="F92" t="str">
            <v>红3</v>
          </cell>
          <cell r="G92" t="str">
            <v>半剥13</v>
          </cell>
          <cell r="K92">
            <v>0</v>
          </cell>
        </row>
        <row r="93">
          <cell r="A93">
            <v>92</v>
          </cell>
          <cell r="B93" t="str">
            <v>GYQ/QN</v>
          </cell>
          <cell r="C93" t="str">
            <v>LBQ/N'(8)</v>
          </cell>
          <cell r="D93" t="str">
            <v>有欠压保护GYQ+有滤波器时</v>
          </cell>
          <cell r="E93" t="str">
            <v>0.75黑</v>
          </cell>
          <cell r="F93" t="str">
            <v>红3</v>
          </cell>
          <cell r="G93" t="str">
            <v>红6圆</v>
          </cell>
          <cell r="K93">
            <v>0</v>
          </cell>
        </row>
        <row r="94">
          <cell r="A94">
            <v>93</v>
          </cell>
          <cell r="B94" t="str">
            <v>GYQ/1</v>
          </cell>
          <cell r="C94" t="str">
            <v>LBQ/L3'(7)</v>
          </cell>
          <cell r="D94" t="str">
            <v>有欠压保护GYQ+有滤波器时</v>
          </cell>
          <cell r="E94" t="str">
            <v>0.75黑</v>
          </cell>
          <cell r="F94" t="str">
            <v>红3</v>
          </cell>
          <cell r="G94" t="str">
            <v>红6圆</v>
          </cell>
          <cell r="K94">
            <v>0</v>
          </cell>
        </row>
        <row r="95">
          <cell r="A95">
            <v>94</v>
          </cell>
          <cell r="B95" t="str">
            <v>FJSA/13</v>
          </cell>
          <cell r="C95" t="str">
            <v>FTK/1</v>
          </cell>
          <cell r="D95" t="str">
            <v>非钢带梯/非异步货梯</v>
          </cell>
          <cell r="E95" t="str">
            <v>0.75黑</v>
          </cell>
          <cell r="F95" t="str">
            <v>红4</v>
          </cell>
          <cell r="G95" t="str">
            <v>红4</v>
          </cell>
          <cell r="K95">
            <v>0</v>
          </cell>
          <cell r="L95" t="str">
            <v>FJSA/13、FTK/1</v>
          </cell>
        </row>
        <row r="96">
          <cell r="A96">
            <v>95</v>
          </cell>
          <cell r="B96" t="str">
            <v>FJXA/13</v>
          </cell>
          <cell r="C96" t="str">
            <v>FJSA/13</v>
          </cell>
          <cell r="D96" t="str">
            <v>标准</v>
          </cell>
          <cell r="E96" t="str">
            <v>0.5黑</v>
          </cell>
          <cell r="F96" t="str">
            <v>红4</v>
          </cell>
          <cell r="G96" t="str">
            <v>红4</v>
          </cell>
          <cell r="I96">
            <v>280</v>
          </cell>
          <cell r="K96">
            <v>0</v>
          </cell>
          <cell r="L96" t="str">
            <v>FJXA/13、FJSA/13</v>
          </cell>
        </row>
        <row r="97">
          <cell r="A97">
            <v>96</v>
          </cell>
          <cell r="B97" t="str">
            <v>FJA/23</v>
          </cell>
          <cell r="C97" t="str">
            <v>FJXA/14</v>
          </cell>
          <cell r="D97" t="str">
            <v>标准</v>
          </cell>
          <cell r="E97" t="str">
            <v>0.5黑</v>
          </cell>
          <cell r="F97" t="str">
            <v>红4</v>
          </cell>
          <cell r="G97" t="str">
            <v>红4</v>
          </cell>
          <cell r="I97">
            <v>280</v>
          </cell>
          <cell r="K97">
            <v>0</v>
          </cell>
          <cell r="L97" t="str">
            <v>FJA/23、FJXA/14</v>
          </cell>
        </row>
        <row r="98">
          <cell r="A98" t="str">
            <v>28</v>
          </cell>
          <cell r="B98" t="str">
            <v>FJA/23</v>
          </cell>
          <cell r="C98" t="str">
            <v>FJSA/14</v>
          </cell>
          <cell r="D98" t="str">
            <v>标准</v>
          </cell>
          <cell r="E98" t="str">
            <v>0.5黑</v>
          </cell>
          <cell r="F98" t="str">
            <v>红4</v>
          </cell>
          <cell r="G98" t="str">
            <v>红4</v>
          </cell>
          <cell r="I98">
            <v>280</v>
          </cell>
          <cell r="K98">
            <v>0</v>
          </cell>
          <cell r="L98" t="str">
            <v>FJA/23、FJSA/14</v>
          </cell>
        </row>
        <row r="99">
          <cell r="A99">
            <v>98</v>
          </cell>
          <cell r="B99" t="str">
            <v>FJA/14</v>
          </cell>
          <cell r="C99" t="str">
            <v>FJK/13</v>
          </cell>
          <cell r="D99" t="str">
            <v>标准</v>
          </cell>
          <cell r="E99" t="str">
            <v>0.5黑</v>
          </cell>
          <cell r="F99" t="str">
            <v>红4</v>
          </cell>
          <cell r="G99" t="str">
            <v>红4</v>
          </cell>
          <cell r="I99">
            <v>370</v>
          </cell>
          <cell r="K99">
            <v>0</v>
          </cell>
          <cell r="L99" t="str">
            <v>FJA/14、FJK/13</v>
          </cell>
        </row>
        <row r="100">
          <cell r="A100" t="str">
            <v>280</v>
          </cell>
          <cell r="B100" t="str">
            <v>FJK/3</v>
          </cell>
          <cell r="C100" t="str">
            <v>FJK/1</v>
          </cell>
          <cell r="D100" t="str">
            <v>标准</v>
          </cell>
          <cell r="E100" t="str">
            <v>0.5黑</v>
          </cell>
          <cell r="F100" t="str">
            <v>红4</v>
          </cell>
          <cell r="G100" t="str">
            <v>红4</v>
          </cell>
          <cell r="I100">
            <v>280</v>
          </cell>
          <cell r="K100">
            <v>0</v>
          </cell>
          <cell r="L100" t="str">
            <v>FJK/3、FJK/1</v>
          </cell>
        </row>
        <row r="101">
          <cell r="A101">
            <v>100</v>
          </cell>
          <cell r="B101" t="str">
            <v>FJK/4</v>
          </cell>
          <cell r="C101" t="str">
            <v>FJA/3</v>
          </cell>
          <cell r="D101" t="str">
            <v>标准</v>
          </cell>
          <cell r="E101" t="str">
            <v>0.5黑</v>
          </cell>
          <cell r="F101" t="str">
            <v>红4</v>
          </cell>
          <cell r="G101" t="str">
            <v>红4</v>
          </cell>
          <cell r="I101">
            <v>280</v>
          </cell>
          <cell r="K101">
            <v>0</v>
          </cell>
          <cell r="L101" t="str">
            <v>FJK/4、FJA/3</v>
          </cell>
        </row>
        <row r="102">
          <cell r="A102" t="str">
            <v>101</v>
          </cell>
          <cell r="B102" t="str">
            <v>FJSA/3</v>
          </cell>
          <cell r="C102" t="str">
            <v>FJA/4</v>
          </cell>
          <cell r="D102" t="str">
            <v>标准</v>
          </cell>
          <cell r="E102" t="str">
            <v>0.5黑</v>
          </cell>
          <cell r="F102" t="str">
            <v>红4</v>
          </cell>
          <cell r="G102" t="str">
            <v>红4</v>
          </cell>
          <cell r="I102">
            <v>280</v>
          </cell>
          <cell r="K102">
            <v>0</v>
          </cell>
          <cell r="L102" t="str">
            <v>FJSA/3、FJA/4</v>
          </cell>
        </row>
        <row r="103">
          <cell r="A103">
            <v>102</v>
          </cell>
          <cell r="B103" t="str">
            <v>FJXA/3</v>
          </cell>
          <cell r="C103" t="str">
            <v>FJA/4</v>
          </cell>
          <cell r="D103" t="str">
            <v>标准</v>
          </cell>
          <cell r="E103" t="str">
            <v>0.5黑</v>
          </cell>
          <cell r="F103" t="str">
            <v>红4</v>
          </cell>
          <cell r="G103" t="str">
            <v>红4</v>
          </cell>
          <cell r="I103">
            <v>280</v>
          </cell>
          <cell r="K103">
            <v>0</v>
          </cell>
          <cell r="L103" t="str">
            <v>FJXA/3、FJA/4</v>
          </cell>
        </row>
        <row r="110">
          <cell r="A110">
            <v>0</v>
          </cell>
          <cell r="B110">
            <v>0</v>
          </cell>
          <cell r="C110">
            <v>0</v>
          </cell>
          <cell r="D110">
            <v>0</v>
          </cell>
          <cell r="E110">
            <v>0</v>
          </cell>
          <cell r="K110">
            <v>0</v>
          </cell>
          <cell r="L110">
            <v>0</v>
          </cell>
        </row>
        <row r="111">
          <cell r="A111">
            <v>300</v>
          </cell>
          <cell r="B111" t="str">
            <v>扩展板/X12/3</v>
          </cell>
          <cell r="C111" t="str">
            <v>KJ/1</v>
          </cell>
          <cell r="D111" t="str">
            <v>能量回馈/非通讯型停电救援/电子记录</v>
          </cell>
          <cell r="E111" t="str">
            <v>0.5黑</v>
          </cell>
          <cell r="F111" t="str">
            <v>半剥4</v>
          </cell>
          <cell r="G111" t="str">
            <v>5556T</v>
          </cell>
          <cell r="J111">
            <v>1580</v>
          </cell>
          <cell r="K111">
            <v>0</v>
          </cell>
          <cell r="L111" t="str">
            <v>KJ/1</v>
          </cell>
        </row>
        <row r="112">
          <cell r="A112">
            <v>301</v>
          </cell>
          <cell r="B112" t="str">
            <v>扩展板/X12/2</v>
          </cell>
          <cell r="C112" t="str">
            <v>KJ/2</v>
          </cell>
          <cell r="D112" t="str">
            <v>能量回馈/非通讯型停电救援/电子记录</v>
          </cell>
          <cell r="E112" t="str">
            <v>0.5黑</v>
          </cell>
          <cell r="F112" t="str">
            <v>半剥4</v>
          </cell>
          <cell r="G112" t="str">
            <v>5556T</v>
          </cell>
          <cell r="J112">
            <v>1580</v>
          </cell>
          <cell r="K112">
            <v>0</v>
          </cell>
          <cell r="L112" t="str">
            <v>KJ/2</v>
          </cell>
        </row>
        <row r="113">
          <cell r="A113">
            <v>302</v>
          </cell>
          <cell r="B113" t="str">
            <v>扩展板/X12/1</v>
          </cell>
          <cell r="C113" t="str">
            <v>KJ/3</v>
          </cell>
          <cell r="D113" t="str">
            <v>能量回馈/非通讯型停电救援/电子记录</v>
          </cell>
          <cell r="E113" t="str">
            <v>0.5黑</v>
          </cell>
          <cell r="F113" t="str">
            <v>半剥4</v>
          </cell>
          <cell r="G113" t="str">
            <v>5556T</v>
          </cell>
          <cell r="J113">
            <v>1580</v>
          </cell>
          <cell r="K113">
            <v>0</v>
          </cell>
          <cell r="L113" t="str">
            <v>KJ/3</v>
          </cell>
        </row>
        <row r="114">
          <cell r="A114">
            <v>303</v>
          </cell>
          <cell r="B114" t="str">
            <v>扩展板/X12/4</v>
          </cell>
          <cell r="C114" t="str">
            <v>KJ/4</v>
          </cell>
          <cell r="D114" t="str">
            <v>能量回馈/非通讯型停电救援/电子记录</v>
          </cell>
          <cell r="E114" t="str">
            <v>0.5黑</v>
          </cell>
          <cell r="F114" t="str">
            <v>半剥4</v>
          </cell>
          <cell r="G114" t="str">
            <v>5556T</v>
          </cell>
          <cell r="J114">
            <v>1580</v>
          </cell>
          <cell r="K114">
            <v>0</v>
          </cell>
          <cell r="L114" t="str">
            <v>KJ/4</v>
          </cell>
        </row>
        <row r="115">
          <cell r="A115">
            <v>304</v>
          </cell>
          <cell r="B115" t="str">
            <v>GRU/CN1/1</v>
          </cell>
          <cell r="C115" t="str">
            <v>CE2</v>
          </cell>
          <cell r="D115" t="str">
            <v>电子微动/电子双开门</v>
          </cell>
          <cell r="E115" t="str">
            <v>0.5黑</v>
          </cell>
          <cell r="F115" t="str">
            <v>5556T</v>
          </cell>
          <cell r="G115" t="str">
            <v>305、306半剥13</v>
          </cell>
          <cell r="J115">
            <v>270</v>
          </cell>
          <cell r="K115">
            <v>0</v>
          </cell>
          <cell r="L115" t="str">
            <v>GRU/CN1/1</v>
          </cell>
        </row>
        <row r="116">
          <cell r="A116">
            <v>305</v>
          </cell>
          <cell r="B116" t="str">
            <v>KJ/3</v>
          </cell>
          <cell r="C116" t="str">
            <v>CE2</v>
          </cell>
          <cell r="D116" t="str">
            <v>电子微动/电子双开门</v>
          </cell>
          <cell r="E116" t="str">
            <v>0.5黑</v>
          </cell>
          <cell r="F116" t="str">
            <v>5556T</v>
          </cell>
          <cell r="G116" t="str">
            <v>304、306半剥13</v>
          </cell>
          <cell r="J116">
            <v>350</v>
          </cell>
          <cell r="K116">
            <v>0</v>
          </cell>
          <cell r="L116">
            <v>0</v>
          </cell>
        </row>
        <row r="117">
          <cell r="A117">
            <v>306</v>
          </cell>
          <cell r="B117" t="str">
            <v>KZ/13</v>
          </cell>
          <cell r="C117" t="str">
            <v>CE2</v>
          </cell>
          <cell r="D117" t="str">
            <v>电子微动/电子双开门</v>
          </cell>
          <cell r="E117" t="str">
            <v>0.5黑</v>
          </cell>
          <cell r="F117" t="str">
            <v>5556T</v>
          </cell>
          <cell r="G117" t="str">
            <v>304、305半剥13</v>
          </cell>
          <cell r="J117">
            <v>390</v>
          </cell>
          <cell r="K117">
            <v>0</v>
          </cell>
          <cell r="L117">
            <v>0</v>
          </cell>
        </row>
        <row r="118">
          <cell r="A118">
            <v>307</v>
          </cell>
          <cell r="B118" t="str">
            <v>GRU/CN1/2</v>
          </cell>
          <cell r="C118" t="str">
            <v>CE3</v>
          </cell>
          <cell r="D118" t="str">
            <v>电子微动/电子双开门</v>
          </cell>
          <cell r="E118" t="str">
            <v>0.5黑</v>
          </cell>
          <cell r="F118" t="str">
            <v>5556T</v>
          </cell>
          <cell r="G118" t="str">
            <v>308、309半剥13</v>
          </cell>
          <cell r="J118">
            <v>270</v>
          </cell>
          <cell r="K118">
            <v>0</v>
          </cell>
          <cell r="L118" t="str">
            <v>GRU/CN1/2</v>
          </cell>
        </row>
        <row r="119">
          <cell r="A119">
            <v>308</v>
          </cell>
          <cell r="B119" t="str">
            <v>KJ/4</v>
          </cell>
          <cell r="C119" t="str">
            <v>CE3</v>
          </cell>
          <cell r="D119" t="str">
            <v>电子微动/电子双开门</v>
          </cell>
          <cell r="E119" t="str">
            <v>0.5黑</v>
          </cell>
          <cell r="F119" t="str">
            <v>5556T</v>
          </cell>
          <cell r="G119" t="str">
            <v>307、309半剥13</v>
          </cell>
          <cell r="J119">
            <v>350</v>
          </cell>
          <cell r="K119">
            <v>0</v>
          </cell>
          <cell r="L119">
            <v>0</v>
          </cell>
        </row>
        <row r="120">
          <cell r="A120">
            <v>309</v>
          </cell>
          <cell r="B120" t="str">
            <v>KZ/14</v>
          </cell>
          <cell r="C120" t="str">
            <v>CE3</v>
          </cell>
          <cell r="D120" t="str">
            <v>电子微动/电子双开门</v>
          </cell>
          <cell r="E120" t="str">
            <v>0.5黑</v>
          </cell>
          <cell r="F120" t="str">
            <v>5556T</v>
          </cell>
          <cell r="G120" t="str">
            <v>307、308半剥13</v>
          </cell>
          <cell r="J120">
            <v>390</v>
          </cell>
          <cell r="K120">
            <v>0</v>
          </cell>
          <cell r="L120">
            <v>0</v>
          </cell>
        </row>
        <row r="121">
          <cell r="A121">
            <v>310</v>
          </cell>
          <cell r="B121" t="str">
            <v>GRU/CN1/3</v>
          </cell>
          <cell r="C121" t="str">
            <v>KJ/2</v>
          </cell>
          <cell r="D121" t="str">
            <v>电子微动/电子双开门</v>
          </cell>
          <cell r="E121" t="str">
            <v>0.5黑</v>
          </cell>
          <cell r="F121" t="str">
            <v>5556T</v>
          </cell>
          <cell r="G121" t="str">
            <v>5556T</v>
          </cell>
          <cell r="J121">
            <v>140</v>
          </cell>
          <cell r="K121">
            <v>0</v>
          </cell>
          <cell r="L121" t="str">
            <v>GRU/CN1/3</v>
          </cell>
        </row>
        <row r="122">
          <cell r="A122">
            <v>311</v>
          </cell>
          <cell r="B122" t="str">
            <v>GRU/CN1/4</v>
          </cell>
          <cell r="C122" t="str">
            <v>KJ/1</v>
          </cell>
          <cell r="D122" t="str">
            <v>电子微动/电子双开门</v>
          </cell>
          <cell r="E122" t="str">
            <v>0.5黑</v>
          </cell>
          <cell r="F122" t="str">
            <v>5556T</v>
          </cell>
          <cell r="G122" t="str">
            <v>5556T</v>
          </cell>
          <cell r="J122">
            <v>140</v>
          </cell>
          <cell r="K122">
            <v>0</v>
          </cell>
          <cell r="L122" t="str">
            <v>GRU/CN1/4</v>
          </cell>
        </row>
        <row r="123">
          <cell r="A123">
            <v>312</v>
          </cell>
          <cell r="B123" t="str">
            <v>GRU/CN1/5</v>
          </cell>
          <cell r="C123" t="str">
            <v>KZ/15</v>
          </cell>
          <cell r="D123" t="str">
            <v>电子微动/电子双开门</v>
          </cell>
          <cell r="E123" t="str">
            <v>0.5黑</v>
          </cell>
          <cell r="F123" t="str">
            <v>5556T</v>
          </cell>
          <cell r="G123" t="str">
            <v>5556T</v>
          </cell>
          <cell r="J123">
            <v>170</v>
          </cell>
          <cell r="K123">
            <v>0</v>
          </cell>
          <cell r="L123" t="str">
            <v>GRU/CN1/5</v>
          </cell>
        </row>
        <row r="124">
          <cell r="A124">
            <v>313</v>
          </cell>
          <cell r="B124" t="str">
            <v>GRU/CN1/6</v>
          </cell>
          <cell r="C124" t="str">
            <v>KZ/16</v>
          </cell>
          <cell r="D124" t="str">
            <v>电子微动/电子双开门</v>
          </cell>
          <cell r="E124" t="str">
            <v>0.5黑</v>
          </cell>
          <cell r="F124" t="str">
            <v>5556T</v>
          </cell>
          <cell r="G124" t="str">
            <v>5556T</v>
          </cell>
          <cell r="J124">
            <v>170</v>
          </cell>
          <cell r="K124">
            <v>0</v>
          </cell>
          <cell r="L124" t="str">
            <v>GRU/CN1/6</v>
          </cell>
        </row>
        <row r="125">
          <cell r="A125">
            <v>314</v>
          </cell>
          <cell r="B125" t="str">
            <v>GRU/CN2/5</v>
          </cell>
          <cell r="C125" t="str">
            <v>KC/21</v>
          </cell>
          <cell r="D125" t="str">
            <v>电子微动/电子双开门</v>
          </cell>
          <cell r="E125" t="str">
            <v>0.5黑</v>
          </cell>
          <cell r="F125" t="str">
            <v>5556T</v>
          </cell>
          <cell r="G125" t="str">
            <v>5556T</v>
          </cell>
          <cell r="J125">
            <v>540</v>
          </cell>
          <cell r="K125">
            <v>0</v>
          </cell>
          <cell r="L125" t="str">
            <v>GRU/CN2/5</v>
          </cell>
        </row>
        <row r="126">
          <cell r="A126">
            <v>315</v>
          </cell>
          <cell r="B126" t="str">
            <v>GRU/CN2/10</v>
          </cell>
          <cell r="C126" t="str">
            <v>MSC/2</v>
          </cell>
          <cell r="D126" t="str">
            <v>电子微动/电子双开门</v>
          </cell>
          <cell r="E126" t="str">
            <v>0.5黑</v>
          </cell>
          <cell r="F126" t="str">
            <v>5556T</v>
          </cell>
          <cell r="G126" t="str">
            <v>红4</v>
          </cell>
          <cell r="J126">
            <v>1460</v>
          </cell>
          <cell r="K126">
            <v>0</v>
          </cell>
          <cell r="L126" t="str">
            <v>GRU/CN2/S3（10）</v>
          </cell>
        </row>
        <row r="127">
          <cell r="A127">
            <v>316</v>
          </cell>
          <cell r="B127" t="str">
            <v>GRU/CN2/1</v>
          </cell>
          <cell r="C127" t="str">
            <v>FTK/2</v>
          </cell>
          <cell r="D127" t="str">
            <v>电子双开门</v>
          </cell>
          <cell r="E127" t="str">
            <v>0.5黑</v>
          </cell>
          <cell r="F127" t="str">
            <v>5556T</v>
          </cell>
          <cell r="G127" t="str">
            <v>红4</v>
          </cell>
          <cell r="J127">
            <v>2250</v>
          </cell>
          <cell r="K127">
            <v>0</v>
          </cell>
          <cell r="L127" t="str">
            <v>GRU/CN2/1</v>
          </cell>
        </row>
        <row r="128">
          <cell r="A128">
            <v>317</v>
          </cell>
          <cell r="B128" t="str">
            <v>GRU/CN2/3</v>
          </cell>
          <cell r="C128" t="str">
            <v>KC/19</v>
          </cell>
          <cell r="D128" t="str">
            <v>电子双开门</v>
          </cell>
          <cell r="E128" t="str">
            <v>0.5黑</v>
          </cell>
          <cell r="F128" t="str">
            <v>5556T</v>
          </cell>
          <cell r="G128" t="str">
            <v>5556T</v>
          </cell>
          <cell r="J128">
            <v>540</v>
          </cell>
          <cell r="K128">
            <v>0</v>
          </cell>
          <cell r="L128" t="str">
            <v>GRU/CN2/3</v>
          </cell>
        </row>
        <row r="129">
          <cell r="A129">
            <v>318</v>
          </cell>
          <cell r="B129" t="str">
            <v>GRU/CN2/6</v>
          </cell>
          <cell r="C129" t="str">
            <v>KC/20</v>
          </cell>
          <cell r="D129" t="str">
            <v>电子双开门</v>
          </cell>
          <cell r="E129" t="str">
            <v>0.5黑</v>
          </cell>
          <cell r="F129" t="str">
            <v>5556T</v>
          </cell>
          <cell r="G129" t="str">
            <v>5556T</v>
          </cell>
          <cell r="J129">
            <v>540</v>
          </cell>
          <cell r="K129">
            <v>0</v>
          </cell>
          <cell r="L129" t="str">
            <v>GRU/CN2/6</v>
          </cell>
        </row>
        <row r="130">
          <cell r="A130">
            <v>319</v>
          </cell>
          <cell r="B130" t="str">
            <v>KZ/8</v>
          </cell>
          <cell r="C130" t="str">
            <v>GRU/CN1/F1(5)</v>
          </cell>
          <cell r="D130" t="str">
            <v>磁栅尺+双开门(电子)【MAX-E、G.EXC(G20)、ESW(G20)】</v>
          </cell>
          <cell r="E130" t="str">
            <v>0.5黑</v>
          </cell>
          <cell r="F130" t="str">
            <v>5556T</v>
          </cell>
          <cell r="G130" t="str">
            <v>5556T</v>
          </cell>
          <cell r="J130">
            <v>170</v>
          </cell>
        </row>
        <row r="131">
          <cell r="A131">
            <v>320</v>
          </cell>
          <cell r="B131" t="str">
            <v>GRU/CN1/F2(6)</v>
          </cell>
          <cell r="C131" t="str">
            <v>GRU/CN1/F1(5)</v>
          </cell>
          <cell r="D131" t="str">
            <v>磁栅尺+双开门(电子)【MAX-E、G.EXC(G20)、ESW(G20)】</v>
          </cell>
          <cell r="E131" t="str">
            <v>0.5黑</v>
          </cell>
          <cell r="F131" t="str">
            <v>5556T</v>
          </cell>
          <cell r="G131" t="str">
            <v>5556T</v>
          </cell>
          <cell r="J131">
            <v>170</v>
          </cell>
        </row>
        <row r="132">
          <cell r="A132">
            <v>321</v>
          </cell>
          <cell r="B132" t="str">
            <v>KC/21</v>
          </cell>
          <cell r="C132" t="str">
            <v>GRU/S3</v>
          </cell>
          <cell r="D132" t="str">
            <v>微动(旧)</v>
          </cell>
          <cell r="E132" t="str">
            <v>0.5黑</v>
          </cell>
          <cell r="F132" t="str">
            <v>5556T</v>
          </cell>
          <cell r="G132" t="str">
            <v>红针/双开门334：蓝针</v>
          </cell>
          <cell r="I132">
            <v>480</v>
          </cell>
          <cell r="J132">
            <v>490</v>
          </cell>
          <cell r="K132">
            <v>0</v>
          </cell>
          <cell r="L132" t="str">
            <v>GRU/S3</v>
          </cell>
        </row>
        <row r="133">
          <cell r="A133">
            <v>322</v>
          </cell>
          <cell r="B133" t="str">
            <v>MSC/2</v>
          </cell>
          <cell r="C133" t="str">
            <v>GRU/S4</v>
          </cell>
          <cell r="D133" t="str">
            <v>微动(旧)</v>
          </cell>
          <cell r="E133" t="str">
            <v>0.5黑</v>
          </cell>
          <cell r="F133" t="str">
            <v>红4</v>
          </cell>
          <cell r="G133" t="str">
            <v>红针</v>
          </cell>
          <cell r="I133">
            <v>1370</v>
          </cell>
          <cell r="J133">
            <v>1410</v>
          </cell>
          <cell r="K133">
            <v>0</v>
          </cell>
          <cell r="L133" t="str">
            <v>GRU/S4</v>
          </cell>
        </row>
        <row r="134">
          <cell r="A134">
            <v>323</v>
          </cell>
          <cell r="B134" t="str">
            <v>MQJ/9</v>
          </cell>
          <cell r="C134" t="str">
            <v>MC/61(21)</v>
          </cell>
          <cell r="D134" t="str">
            <v>微动(旧)</v>
          </cell>
          <cell r="E134" t="str">
            <v>0.5黑</v>
          </cell>
          <cell r="F134" t="str">
            <v>红3</v>
          </cell>
          <cell r="G134" t="str">
            <v>红4</v>
          </cell>
          <cell r="I134">
            <v>510</v>
          </cell>
          <cell r="J134">
            <v>1000</v>
          </cell>
          <cell r="K134">
            <v>0</v>
          </cell>
        </row>
        <row r="135">
          <cell r="A135">
            <v>324</v>
          </cell>
          <cell r="B135" t="str">
            <v>MQJ/9</v>
          </cell>
          <cell r="C135" t="str">
            <v>MQJ/14</v>
          </cell>
          <cell r="D135" t="str">
            <v>微动(旧)</v>
          </cell>
          <cell r="E135" t="str">
            <v>0.5黑</v>
          </cell>
          <cell r="F135" t="str">
            <v>红3</v>
          </cell>
          <cell r="G135" t="str">
            <v>红3</v>
          </cell>
          <cell r="I135">
            <v>280</v>
          </cell>
          <cell r="J135">
            <v>100</v>
          </cell>
          <cell r="K135">
            <v>0</v>
          </cell>
        </row>
        <row r="136">
          <cell r="A136">
            <v>325</v>
          </cell>
          <cell r="B136" t="str">
            <v>KZ/13</v>
          </cell>
          <cell r="C136" t="str">
            <v>GRU/24V</v>
          </cell>
          <cell r="D136" t="str">
            <v>微动(旧)</v>
          </cell>
          <cell r="E136" t="str">
            <v>0.5黑</v>
          </cell>
          <cell r="F136" t="str">
            <v>5556T</v>
          </cell>
          <cell r="G136" t="str">
            <v>红针/双开门338：蓝针</v>
          </cell>
          <cell r="I136">
            <v>280</v>
          </cell>
          <cell r="J136">
            <v>250</v>
          </cell>
          <cell r="K136">
            <v>0</v>
          </cell>
          <cell r="L136" t="str">
            <v>GRU/24V</v>
          </cell>
        </row>
        <row r="137">
          <cell r="A137">
            <v>326</v>
          </cell>
          <cell r="B137" t="str">
            <v>KZ/14</v>
          </cell>
          <cell r="C137" t="str">
            <v>GRU/COM</v>
          </cell>
          <cell r="D137" t="str">
            <v>微动(旧)</v>
          </cell>
          <cell r="E137" t="str">
            <v>0.5黑</v>
          </cell>
          <cell r="F137" t="str">
            <v>5556T</v>
          </cell>
          <cell r="G137" t="str">
            <v>红针/双开门339：蓝针</v>
          </cell>
          <cell r="I137">
            <v>280</v>
          </cell>
          <cell r="J137">
            <v>250</v>
          </cell>
          <cell r="K137">
            <v>0</v>
          </cell>
          <cell r="L137" t="str">
            <v>GRU/COM</v>
          </cell>
        </row>
        <row r="138">
          <cell r="A138">
            <v>327</v>
          </cell>
          <cell r="B138" t="str">
            <v>KZ/15</v>
          </cell>
          <cell r="C138" t="str">
            <v>GRU/F1</v>
          </cell>
          <cell r="D138" t="str">
            <v>微动(旧)</v>
          </cell>
          <cell r="E138" t="str">
            <v>0.5黑</v>
          </cell>
          <cell r="F138" t="str">
            <v>5556T</v>
          </cell>
          <cell r="G138" t="str">
            <v>红针/双开门340：蓝针</v>
          </cell>
          <cell r="I138">
            <v>280</v>
          </cell>
          <cell r="J138">
            <v>240</v>
          </cell>
          <cell r="K138">
            <v>0</v>
          </cell>
          <cell r="L138" t="str">
            <v>GRU/F1</v>
          </cell>
        </row>
        <row r="139">
          <cell r="A139">
            <v>328</v>
          </cell>
          <cell r="B139" t="str">
            <v>KZ/16</v>
          </cell>
          <cell r="C139" t="str">
            <v>GRU/F2</v>
          </cell>
          <cell r="D139" t="str">
            <v>微动(旧)</v>
          </cell>
          <cell r="E139" t="str">
            <v>0.5黑</v>
          </cell>
          <cell r="F139" t="str">
            <v>5556T</v>
          </cell>
          <cell r="G139" t="str">
            <v>红针/双开门341：蓝针</v>
          </cell>
          <cell r="I139">
            <v>280</v>
          </cell>
          <cell r="J139">
            <v>240</v>
          </cell>
          <cell r="K139">
            <v>0</v>
          </cell>
          <cell r="L139" t="str">
            <v>GRU/F2</v>
          </cell>
        </row>
        <row r="140">
          <cell r="A140">
            <v>329</v>
          </cell>
          <cell r="B140" t="str">
            <v>KZ/17</v>
          </cell>
          <cell r="C140" t="str">
            <v>MQJ/13</v>
          </cell>
          <cell r="D140" t="str">
            <v>微动(旧)</v>
          </cell>
          <cell r="E140" t="str">
            <v>0.5黑</v>
          </cell>
          <cell r="F140" t="str">
            <v>5556T</v>
          </cell>
          <cell r="G140" t="str">
            <v>红3</v>
          </cell>
          <cell r="I140">
            <v>1470</v>
          </cell>
          <cell r="J140">
            <v>1630</v>
          </cell>
          <cell r="K140">
            <v>0</v>
          </cell>
        </row>
        <row r="141">
          <cell r="A141">
            <v>330</v>
          </cell>
          <cell r="B141" t="str">
            <v>KZ/18</v>
          </cell>
          <cell r="C141" t="str">
            <v>GRU/TX2</v>
          </cell>
          <cell r="D141" t="str">
            <v>微动(旧)</v>
          </cell>
          <cell r="E141" t="str">
            <v>0.5黑</v>
          </cell>
          <cell r="F141" t="str">
            <v>5556T</v>
          </cell>
          <cell r="G141" t="str">
            <v>红针</v>
          </cell>
          <cell r="I141">
            <v>280</v>
          </cell>
          <cell r="J141">
            <v>210</v>
          </cell>
          <cell r="K141">
            <v>0</v>
          </cell>
          <cell r="L141" t="str">
            <v>GRU/TX2</v>
          </cell>
        </row>
        <row r="142">
          <cell r="A142">
            <v>331</v>
          </cell>
          <cell r="B142" t="str">
            <v>MQJ/5</v>
          </cell>
          <cell r="C142" t="str">
            <v>GRU/SY</v>
          </cell>
          <cell r="D142" t="str">
            <v>微动(旧)</v>
          </cell>
          <cell r="E142" t="str">
            <v>0.5黑</v>
          </cell>
          <cell r="F142" t="str">
            <v>红3</v>
          </cell>
          <cell r="G142" t="str">
            <v>红针</v>
          </cell>
          <cell r="I142">
            <v>1510</v>
          </cell>
          <cell r="J142">
            <v>1660</v>
          </cell>
          <cell r="K142">
            <v>0</v>
          </cell>
          <cell r="L142" t="str">
            <v>GRU/SY</v>
          </cell>
        </row>
        <row r="143">
          <cell r="A143">
            <v>332</v>
          </cell>
          <cell r="B143">
            <v>0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</row>
        <row r="144">
          <cell r="A144">
            <v>333</v>
          </cell>
          <cell r="B144">
            <v>0</v>
          </cell>
          <cell r="C144">
            <v>0</v>
          </cell>
          <cell r="D144">
            <v>0</v>
          </cell>
          <cell r="E144">
            <v>0</v>
          </cell>
          <cell r="F144">
            <v>0</v>
          </cell>
          <cell r="G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</row>
        <row r="145">
          <cell r="A145">
            <v>334</v>
          </cell>
          <cell r="B145" t="str">
            <v>KC/21</v>
          </cell>
          <cell r="C145" t="str">
            <v>GRU(2)/S1</v>
          </cell>
          <cell r="D145" t="str">
            <v>双开门(旧)</v>
          </cell>
          <cell r="E145" t="str">
            <v>0.5黑</v>
          </cell>
          <cell r="F145" t="str">
            <v>5556T</v>
          </cell>
          <cell r="G145" t="str">
            <v>微动321：蓝针</v>
          </cell>
          <cell r="I145">
            <v>380</v>
          </cell>
          <cell r="J145" t="str">
            <v>390/微动280</v>
          </cell>
          <cell r="K145">
            <v>0</v>
          </cell>
          <cell r="L145" t="str">
            <v>GRU(2)/S1</v>
          </cell>
        </row>
        <row r="146">
          <cell r="A146">
            <v>335</v>
          </cell>
          <cell r="B146" t="str">
            <v>KC/19</v>
          </cell>
          <cell r="C146" t="str">
            <v>GRU(2)/S2</v>
          </cell>
          <cell r="D146" t="str">
            <v>双开门(旧)</v>
          </cell>
          <cell r="E146" t="str">
            <v>0.5黑</v>
          </cell>
          <cell r="F146" t="str">
            <v>5556T</v>
          </cell>
          <cell r="G146" t="str">
            <v>红针</v>
          </cell>
          <cell r="I146">
            <v>380</v>
          </cell>
          <cell r="J146">
            <v>390</v>
          </cell>
          <cell r="K146">
            <v>0</v>
          </cell>
          <cell r="L146" t="str">
            <v>GRU(2)/S2</v>
          </cell>
        </row>
        <row r="147">
          <cell r="A147">
            <v>336</v>
          </cell>
          <cell r="B147" t="str">
            <v>FTK/2</v>
          </cell>
          <cell r="C147" t="str">
            <v>GRU(2)/S3</v>
          </cell>
          <cell r="D147" t="str">
            <v>双开门(旧)</v>
          </cell>
          <cell r="E147" t="str">
            <v>0.5黑</v>
          </cell>
          <cell r="F147" t="str">
            <v>红4</v>
          </cell>
          <cell r="G147" t="str">
            <v>红针</v>
          </cell>
          <cell r="I147">
            <v>1830</v>
          </cell>
          <cell r="J147">
            <v>2010</v>
          </cell>
          <cell r="K147">
            <v>0</v>
          </cell>
          <cell r="L147" t="str">
            <v>GRU(2)/S3</v>
          </cell>
        </row>
        <row r="148">
          <cell r="A148">
            <v>337</v>
          </cell>
          <cell r="B148" t="str">
            <v>KC/20</v>
          </cell>
          <cell r="C148" t="str">
            <v>GRU(2)/S4</v>
          </cell>
          <cell r="D148" t="str">
            <v>双开门(旧)</v>
          </cell>
          <cell r="E148" t="str">
            <v>0.5黑</v>
          </cell>
          <cell r="F148" t="str">
            <v>5556T</v>
          </cell>
          <cell r="G148" t="str">
            <v>红针</v>
          </cell>
          <cell r="I148">
            <v>380</v>
          </cell>
          <cell r="J148">
            <v>390</v>
          </cell>
          <cell r="K148">
            <v>0</v>
          </cell>
          <cell r="L148" t="str">
            <v>GRU(2)/S4</v>
          </cell>
        </row>
        <row r="149">
          <cell r="A149">
            <v>338</v>
          </cell>
          <cell r="B149" t="str">
            <v>KZ/13</v>
          </cell>
          <cell r="C149" t="str">
            <v>GRU(2)/24V</v>
          </cell>
          <cell r="D149" t="str">
            <v>双开门(旧)</v>
          </cell>
          <cell r="E149" t="str">
            <v>0.5黑</v>
          </cell>
          <cell r="F149" t="str">
            <v>5556T/微动325：蓝针</v>
          </cell>
          <cell r="G149" t="str">
            <v>红针</v>
          </cell>
          <cell r="I149">
            <v>510</v>
          </cell>
          <cell r="J149" t="str">
            <v>510/微动400</v>
          </cell>
          <cell r="K149">
            <v>0</v>
          </cell>
          <cell r="L149" t="str">
            <v>GRU(2)/24V</v>
          </cell>
        </row>
        <row r="150">
          <cell r="A150">
            <v>339</v>
          </cell>
          <cell r="B150" t="str">
            <v>KZ/14</v>
          </cell>
          <cell r="C150" t="str">
            <v>GRU(2)/COM</v>
          </cell>
          <cell r="D150" t="str">
            <v>双开门(旧)</v>
          </cell>
          <cell r="E150" t="str">
            <v>0.5黑</v>
          </cell>
          <cell r="F150" t="str">
            <v>5556T/微动326：蓝针</v>
          </cell>
          <cell r="G150" t="str">
            <v>红针</v>
          </cell>
          <cell r="I150">
            <v>510</v>
          </cell>
          <cell r="J150" t="str">
            <v>510/微动400</v>
          </cell>
          <cell r="K150">
            <v>0</v>
          </cell>
          <cell r="L150" t="str">
            <v>GRU(2)/COM</v>
          </cell>
        </row>
        <row r="151">
          <cell r="A151">
            <v>340</v>
          </cell>
          <cell r="B151" t="str">
            <v>KZ/15</v>
          </cell>
          <cell r="C151" t="str">
            <v>GRU(2)/F1</v>
          </cell>
          <cell r="D151" t="str">
            <v>双开门(旧)</v>
          </cell>
          <cell r="E151" t="str">
            <v>0.5黑</v>
          </cell>
          <cell r="F151" t="str">
            <v>5556T/微动327：蓝针</v>
          </cell>
          <cell r="G151" t="str">
            <v>红针</v>
          </cell>
          <cell r="I151">
            <v>500</v>
          </cell>
          <cell r="J151" t="str">
            <v>520/微动420</v>
          </cell>
          <cell r="K151">
            <v>0</v>
          </cell>
          <cell r="L151" t="str">
            <v>GRU(2)/F1</v>
          </cell>
        </row>
        <row r="152">
          <cell r="A152">
            <v>341</v>
          </cell>
          <cell r="B152" t="str">
            <v>KZ/16</v>
          </cell>
          <cell r="C152" t="str">
            <v>GRU(2)/F2</v>
          </cell>
          <cell r="D152" t="str">
            <v>双开门(旧)</v>
          </cell>
          <cell r="E152" t="str">
            <v>0.5黑</v>
          </cell>
          <cell r="F152" t="str">
            <v>5556T/微动328：蓝针</v>
          </cell>
          <cell r="G152" t="str">
            <v>红针</v>
          </cell>
          <cell r="I152">
            <v>500</v>
          </cell>
          <cell r="J152" t="str">
            <v>520/微动420</v>
          </cell>
          <cell r="K152">
            <v>0</v>
          </cell>
          <cell r="L152" t="str">
            <v>GRU(2)/F2</v>
          </cell>
        </row>
        <row r="153">
          <cell r="A153">
            <v>342</v>
          </cell>
          <cell r="B153" t="str">
            <v>KZ/19</v>
          </cell>
          <cell r="C153" t="str">
            <v>GRU(2)/TX2</v>
          </cell>
          <cell r="D153" t="str">
            <v>双开门(旧)</v>
          </cell>
          <cell r="E153" t="str">
            <v>0.5黑</v>
          </cell>
          <cell r="F153" t="str">
            <v>5556T</v>
          </cell>
          <cell r="G153" t="str">
            <v>红针</v>
          </cell>
          <cell r="I153">
            <v>510</v>
          </cell>
          <cell r="J153">
            <v>480</v>
          </cell>
          <cell r="K153">
            <v>0</v>
          </cell>
          <cell r="L153" t="str">
            <v>GRU(2)/TX2</v>
          </cell>
        </row>
        <row r="154">
          <cell r="A154">
            <v>343</v>
          </cell>
          <cell r="B154" t="str">
            <v>KD/5</v>
          </cell>
          <cell r="C154" t="str">
            <v>GRU(2)/SY</v>
          </cell>
          <cell r="D154" t="str">
            <v>双开门(旧)</v>
          </cell>
          <cell r="E154" t="str">
            <v>0.5黑</v>
          </cell>
          <cell r="F154" t="str">
            <v>5556T</v>
          </cell>
          <cell r="G154" t="str">
            <v>红针</v>
          </cell>
          <cell r="I154">
            <v>520</v>
          </cell>
          <cell r="J154">
            <v>520</v>
          </cell>
          <cell r="K154">
            <v>0</v>
          </cell>
          <cell r="L154" t="str">
            <v>GRU(2)/SY</v>
          </cell>
        </row>
        <row r="155">
          <cell r="A155">
            <v>344</v>
          </cell>
          <cell r="B155" t="str">
            <v>KZ/8</v>
          </cell>
          <cell r="C155" t="str">
            <v>GRU(2)/F1</v>
          </cell>
          <cell r="D155" t="str">
            <v>磁栅尺+双开门(旧)</v>
          </cell>
          <cell r="E155" t="str">
            <v>0.5黑</v>
          </cell>
          <cell r="F155" t="str">
            <v>5556T</v>
          </cell>
          <cell r="G155" t="str">
            <v>340：蓝针</v>
          </cell>
          <cell r="I155">
            <v>0</v>
          </cell>
          <cell r="J155">
            <v>500</v>
          </cell>
          <cell r="K155">
            <v>0</v>
          </cell>
          <cell r="L155" t="str">
            <v>GRU(2)/F1</v>
          </cell>
        </row>
        <row r="156">
          <cell r="A156">
            <v>345</v>
          </cell>
          <cell r="B156" t="str">
            <v>GRU(2)/F2</v>
          </cell>
          <cell r="C156" t="str">
            <v>GRU(2)/F1</v>
          </cell>
          <cell r="D156" t="str">
            <v>磁栅尺+双开门(旧)</v>
          </cell>
          <cell r="E156" t="str">
            <v>0.5黑</v>
          </cell>
          <cell r="F156" t="str">
            <v>红针</v>
          </cell>
          <cell r="G156" t="str">
            <v>341：蓝针</v>
          </cell>
          <cell r="I156">
            <v>0</v>
          </cell>
          <cell r="J156">
            <v>100</v>
          </cell>
          <cell r="K156">
            <v>0</v>
          </cell>
          <cell r="L156" t="str">
            <v>GRU(2)/F2</v>
          </cell>
        </row>
        <row r="157">
          <cell r="A157">
            <v>346</v>
          </cell>
          <cell r="B157" t="str">
            <v>KJ/1</v>
          </cell>
          <cell r="C157" t="str">
            <v>SZDY/P1/4</v>
          </cell>
          <cell r="D157" t="str">
            <v>有磁栅尺+无机房</v>
          </cell>
          <cell r="E157" t="str">
            <v>0.5黑</v>
          </cell>
          <cell r="F157" t="str">
            <v>5556T</v>
          </cell>
          <cell r="G157" t="str">
            <v>半剥13</v>
          </cell>
          <cell r="J157" t="str">
            <v>/</v>
          </cell>
          <cell r="K157">
            <v>0</v>
          </cell>
        </row>
        <row r="158">
          <cell r="A158">
            <v>347</v>
          </cell>
          <cell r="B158" t="str">
            <v>KJ/2</v>
          </cell>
          <cell r="C158" t="str">
            <v>SZDY/P1/3</v>
          </cell>
          <cell r="D158" t="str">
            <v>有磁栅尺+无机房</v>
          </cell>
          <cell r="E158" t="str">
            <v>0.5黑</v>
          </cell>
          <cell r="F158" t="str">
            <v>5556T</v>
          </cell>
          <cell r="G158" t="str">
            <v>半剥13</v>
          </cell>
          <cell r="J158" t="str">
            <v>/</v>
          </cell>
          <cell r="K158">
            <v>0</v>
          </cell>
        </row>
        <row r="159">
          <cell r="A159">
            <v>348</v>
          </cell>
          <cell r="B159" t="str">
            <v>FTK/2</v>
          </cell>
          <cell r="C159" t="str">
            <v>JDB/L1</v>
          </cell>
          <cell r="D159" t="str">
            <v>接地保护装置</v>
          </cell>
          <cell r="E159" t="str">
            <v>0.5黑</v>
          </cell>
          <cell r="F159" t="str">
            <v>半剥13</v>
          </cell>
          <cell r="G159" t="str">
            <v>红针</v>
          </cell>
          <cell r="J159" t="str">
            <v>/</v>
          </cell>
          <cell r="K159">
            <v>0</v>
          </cell>
        </row>
        <row r="160">
          <cell r="A160">
            <v>349</v>
          </cell>
          <cell r="B160" t="str">
            <v>BKP/CN3/COM</v>
          </cell>
          <cell r="C160" t="str">
            <v>JDB/L2</v>
          </cell>
          <cell r="D160" t="str">
            <v>接地保护装置</v>
          </cell>
          <cell r="E160" t="str">
            <v>0.5黑</v>
          </cell>
          <cell r="F160" t="str">
            <v>红4</v>
          </cell>
          <cell r="G160" t="str">
            <v>红针</v>
          </cell>
          <cell r="J160" t="str">
            <v>/</v>
          </cell>
          <cell r="K160">
            <v>0</v>
          </cell>
        </row>
        <row r="161">
          <cell r="A161">
            <v>350</v>
          </cell>
          <cell r="B161" t="str">
            <v>PE</v>
          </cell>
          <cell r="C161" t="str">
            <v>JDB/GND</v>
          </cell>
          <cell r="D161" t="str">
            <v>接地保护装置</v>
          </cell>
          <cell r="E161" t="str">
            <v>2.5黄绿</v>
          </cell>
          <cell r="F161" t="str">
            <v>蓝6圆</v>
          </cell>
          <cell r="G161" t="str">
            <v>蓝针</v>
          </cell>
          <cell r="J161" t="str">
            <v>/</v>
          </cell>
          <cell r="K161">
            <v>0</v>
          </cell>
        </row>
        <row r="162">
          <cell r="A162">
            <v>351</v>
          </cell>
          <cell r="B162" t="str">
            <v>CE24</v>
          </cell>
          <cell r="C162" t="str">
            <v>JDB/13</v>
          </cell>
          <cell r="D162" t="str">
            <v>接地保护装置</v>
          </cell>
          <cell r="E162" t="str">
            <v>0.5黑</v>
          </cell>
          <cell r="F162" t="str">
            <v>半剥13</v>
          </cell>
          <cell r="G162" t="str">
            <v>红针</v>
          </cell>
          <cell r="J162" t="str">
            <v>/</v>
          </cell>
          <cell r="K162">
            <v>0</v>
          </cell>
          <cell r="L162">
            <v>0</v>
          </cell>
        </row>
        <row r="163">
          <cell r="A163">
            <v>352</v>
          </cell>
          <cell r="B163" t="str">
            <v>KD/13</v>
          </cell>
          <cell r="C163" t="str">
            <v>JDB/14</v>
          </cell>
          <cell r="D163" t="str">
            <v>接地保护装置</v>
          </cell>
          <cell r="E163" t="str">
            <v>0.5黑</v>
          </cell>
          <cell r="F163" t="str">
            <v>5556T</v>
          </cell>
          <cell r="G163" t="str">
            <v>红针</v>
          </cell>
          <cell r="J163" t="str">
            <v>/</v>
          </cell>
          <cell r="K163">
            <v>0</v>
          </cell>
          <cell r="L163">
            <v>0</v>
          </cell>
        </row>
        <row r="164">
          <cell r="A164">
            <v>353</v>
          </cell>
          <cell r="B164" t="str">
            <v>XWJ/L1</v>
          </cell>
          <cell r="C164" t="str">
            <v>输入端子/R</v>
          </cell>
          <cell r="D164" t="str">
            <v>有相序继电器</v>
          </cell>
          <cell r="E164" t="str">
            <v>0.75黑</v>
          </cell>
          <cell r="F164" t="str">
            <v>红针</v>
          </cell>
          <cell r="G164" t="str">
            <v>半剥13</v>
          </cell>
          <cell r="I164">
            <v>1070</v>
          </cell>
          <cell r="J164">
            <v>1280</v>
          </cell>
          <cell r="K164">
            <v>0</v>
          </cell>
          <cell r="L164">
            <v>0</v>
          </cell>
        </row>
        <row r="165">
          <cell r="A165">
            <v>354</v>
          </cell>
          <cell r="B165" t="str">
            <v>XWJ/L2</v>
          </cell>
          <cell r="C165" t="str">
            <v>输入端子/S</v>
          </cell>
          <cell r="D165" t="str">
            <v>有相序继电器</v>
          </cell>
          <cell r="E165" t="str">
            <v>0.75黑</v>
          </cell>
          <cell r="F165" t="str">
            <v>红针</v>
          </cell>
          <cell r="G165" t="str">
            <v>半剥13</v>
          </cell>
          <cell r="I165">
            <v>1080</v>
          </cell>
          <cell r="J165">
            <v>1290</v>
          </cell>
        </row>
        <row r="166">
          <cell r="A166">
            <v>355</v>
          </cell>
          <cell r="B166" t="str">
            <v>XWJ/L3</v>
          </cell>
          <cell r="C166" t="str">
            <v>输入/T</v>
          </cell>
          <cell r="D166" t="str">
            <v>有相序继电器</v>
          </cell>
          <cell r="E166" t="str">
            <v>0.75黑</v>
          </cell>
          <cell r="F166" t="str">
            <v>红针</v>
          </cell>
          <cell r="G166" t="str">
            <v>半剥13</v>
          </cell>
          <cell r="I166">
            <v>1090</v>
          </cell>
        </row>
        <row r="167">
          <cell r="A167">
            <v>356</v>
          </cell>
          <cell r="B167" t="str">
            <v>XWJ/11</v>
          </cell>
          <cell r="C167" t="str">
            <v>MC1/A1</v>
          </cell>
          <cell r="D167" t="str">
            <v>有封星接触器+相序继电器</v>
          </cell>
          <cell r="E167" t="str">
            <v>0.5黑</v>
          </cell>
          <cell r="F167" t="str">
            <v>红针</v>
          </cell>
          <cell r="G167" t="str">
            <v>红4</v>
          </cell>
          <cell r="I167">
            <v>370</v>
          </cell>
          <cell r="J167">
            <v>680</v>
          </cell>
        </row>
        <row r="168">
          <cell r="A168">
            <v>356.1</v>
          </cell>
          <cell r="B168" t="str">
            <v>XWJ/11</v>
          </cell>
          <cell r="C168" t="str">
            <v>KC/9</v>
          </cell>
          <cell r="D168" t="str">
            <v>无封星接触器+相序继电器</v>
          </cell>
          <cell r="E168" t="str">
            <v>0.5黑</v>
          </cell>
          <cell r="F168" t="str">
            <v>红针</v>
          </cell>
          <cell r="G168" t="str">
            <v>5556T</v>
          </cell>
        </row>
        <row r="169">
          <cell r="A169">
            <v>357</v>
          </cell>
          <cell r="B169" t="str">
            <v>XWJ/14</v>
          </cell>
          <cell r="C169" t="str">
            <v>FTK/2</v>
          </cell>
          <cell r="D169" t="str">
            <v>有相序继电器</v>
          </cell>
          <cell r="E169" t="str">
            <v>0.5黑</v>
          </cell>
          <cell r="F169" t="str">
            <v>红针</v>
          </cell>
          <cell r="G169" t="str">
            <v>红4</v>
          </cell>
          <cell r="I169">
            <v>1290</v>
          </cell>
          <cell r="J169">
            <v>1490</v>
          </cell>
        </row>
        <row r="170">
          <cell r="A170">
            <v>358</v>
          </cell>
          <cell r="B170" t="str">
            <v>数字适配器/POWER/+</v>
          </cell>
          <cell r="C170" t="str">
            <v>CE24</v>
          </cell>
          <cell r="D170" t="str">
            <v>数字视频传输</v>
          </cell>
          <cell r="E170" t="str">
            <v>0.5黑</v>
          </cell>
          <cell r="F170" t="str">
            <v>半剥5</v>
          </cell>
          <cell r="G170" t="str">
            <v>红4</v>
          </cell>
          <cell r="I170">
            <v>820</v>
          </cell>
          <cell r="K170">
            <v>0</v>
          </cell>
        </row>
        <row r="171">
          <cell r="A171">
            <v>359</v>
          </cell>
          <cell r="B171" t="str">
            <v>数字适配器/POWER/-</v>
          </cell>
          <cell r="C171" t="str">
            <v>BKP/CN3/COM</v>
          </cell>
          <cell r="D171" t="str">
            <v>数字视频传输</v>
          </cell>
          <cell r="E171" t="str">
            <v>0.5黑</v>
          </cell>
          <cell r="F171" t="str">
            <v>半剥5</v>
          </cell>
          <cell r="G171" t="str">
            <v>半剥8</v>
          </cell>
          <cell r="I171">
            <v>900</v>
          </cell>
          <cell r="J171">
            <v>1070</v>
          </cell>
          <cell r="K171">
            <v>0</v>
          </cell>
        </row>
        <row r="172">
          <cell r="A172">
            <v>360</v>
          </cell>
          <cell r="B172" t="str">
            <v>数字适配器/POWER/PE</v>
          </cell>
          <cell r="C172" t="str">
            <v>PE</v>
          </cell>
          <cell r="D172" t="str">
            <v>数字视频传输</v>
          </cell>
          <cell r="E172" t="str">
            <v>2.5黄绿</v>
          </cell>
          <cell r="F172" t="str">
            <v>半剥5</v>
          </cell>
          <cell r="G172" t="str">
            <v>蓝6圆</v>
          </cell>
          <cell r="I172">
            <v>1390</v>
          </cell>
          <cell r="J172">
            <v>1720</v>
          </cell>
          <cell r="K172">
            <v>0</v>
          </cell>
        </row>
        <row r="173">
          <cell r="A173">
            <v>361</v>
          </cell>
          <cell r="B173" t="str">
            <v>数字适配器/LINE/L1</v>
          </cell>
          <cell r="C173" t="str">
            <v>KZ/9</v>
          </cell>
          <cell r="D173" t="str">
            <v>数字视频传输</v>
          </cell>
          <cell r="E173" t="str">
            <v>0.5黑</v>
          </cell>
          <cell r="F173" t="str">
            <v>半剥5</v>
          </cell>
          <cell r="G173" t="str">
            <v>5556T</v>
          </cell>
          <cell r="I173">
            <v>570</v>
          </cell>
          <cell r="J173">
            <v>620</v>
          </cell>
          <cell r="K173">
            <v>0</v>
          </cell>
        </row>
        <row r="174">
          <cell r="A174">
            <v>362</v>
          </cell>
          <cell r="B174" t="str">
            <v>数字适配器/LINE/L2</v>
          </cell>
          <cell r="C174" t="str">
            <v>KZ/10</v>
          </cell>
          <cell r="D174" t="str">
            <v>数字视频传输</v>
          </cell>
          <cell r="E174" t="str">
            <v>0.5黑</v>
          </cell>
          <cell r="F174" t="str">
            <v>半剥5</v>
          </cell>
          <cell r="G174" t="str">
            <v>5556T</v>
          </cell>
          <cell r="I174">
            <v>570</v>
          </cell>
          <cell r="J174">
            <v>620</v>
          </cell>
          <cell r="K174">
            <v>0</v>
          </cell>
        </row>
        <row r="175">
          <cell r="A175">
            <v>363</v>
          </cell>
          <cell r="B175" t="str">
            <v>对讲机/+</v>
          </cell>
          <cell r="C175" t="str">
            <v>解码板/+</v>
          </cell>
          <cell r="D175" t="str">
            <v>有五方通话</v>
          </cell>
          <cell r="E175" t="str">
            <v>0.5黑</v>
          </cell>
          <cell r="F175" t="str">
            <v>红4</v>
          </cell>
          <cell r="G175" t="str">
            <v>红4</v>
          </cell>
          <cell r="I175">
            <v>560</v>
          </cell>
          <cell r="J175">
            <v>650</v>
          </cell>
        </row>
        <row r="176">
          <cell r="A176">
            <v>364</v>
          </cell>
          <cell r="B176" t="str">
            <v>对讲机/-</v>
          </cell>
          <cell r="C176" t="str">
            <v>解码板/-</v>
          </cell>
          <cell r="D176" t="str">
            <v>有五方通话</v>
          </cell>
          <cell r="E176" t="str">
            <v>0.5黑</v>
          </cell>
          <cell r="F176" t="str">
            <v>红4</v>
          </cell>
          <cell r="G176" t="str">
            <v>红4</v>
          </cell>
          <cell r="I176">
            <v>560</v>
          </cell>
          <cell r="J176">
            <v>670</v>
          </cell>
        </row>
        <row r="177">
          <cell r="A177">
            <v>365</v>
          </cell>
          <cell r="B177" t="str">
            <v>对讲机/R</v>
          </cell>
          <cell r="C177" t="str">
            <v>解码板/R</v>
          </cell>
          <cell r="D177" t="str">
            <v>有五方通话</v>
          </cell>
          <cell r="E177" t="str">
            <v>0.5黑</v>
          </cell>
          <cell r="F177" t="str">
            <v>红4</v>
          </cell>
          <cell r="G177" t="str">
            <v>红4</v>
          </cell>
          <cell r="I177">
            <v>550</v>
          </cell>
          <cell r="J177">
            <v>690</v>
          </cell>
        </row>
        <row r="178">
          <cell r="A178">
            <v>366</v>
          </cell>
          <cell r="B178" t="str">
            <v>对讲机/L</v>
          </cell>
          <cell r="C178" t="str">
            <v>解码板/L</v>
          </cell>
          <cell r="D178" t="str">
            <v>有五方通话</v>
          </cell>
          <cell r="E178" t="str">
            <v>0.5黑</v>
          </cell>
          <cell r="F178" t="str">
            <v>红4</v>
          </cell>
          <cell r="G178" t="str">
            <v>红4</v>
          </cell>
          <cell r="I178">
            <v>550</v>
          </cell>
          <cell r="J178">
            <v>710</v>
          </cell>
        </row>
        <row r="179">
          <cell r="A179">
            <v>367</v>
          </cell>
          <cell r="B179" t="str">
            <v>RMT/1A</v>
          </cell>
          <cell r="C179" t="str">
            <v>KF/1</v>
          </cell>
          <cell r="D179" t="str">
            <v>遥监/IOT20遥监</v>
          </cell>
          <cell r="E179" t="str">
            <v>0.5黑</v>
          </cell>
          <cell r="F179" t="str">
            <v>半剥6.5</v>
          </cell>
          <cell r="G179" t="str">
            <v>半剥6.5/(协388：蓝针)</v>
          </cell>
          <cell r="I179">
            <v>1500</v>
          </cell>
          <cell r="J179" t="str">
            <v>1690/协议板1200</v>
          </cell>
          <cell r="K179">
            <v>0</v>
          </cell>
          <cell r="L179" t="str">
            <v>KF/1</v>
          </cell>
        </row>
        <row r="180">
          <cell r="A180">
            <v>368</v>
          </cell>
          <cell r="B180" t="str">
            <v>RMT/1B</v>
          </cell>
          <cell r="C180" t="str">
            <v>KF/2</v>
          </cell>
          <cell r="D180" t="str">
            <v>遥监/IOT20遥监</v>
          </cell>
          <cell r="E180" t="str">
            <v>0.5黑</v>
          </cell>
          <cell r="F180" t="str">
            <v>半剥6.5</v>
          </cell>
          <cell r="G180" t="str">
            <v>半剥6.5/(协389：蓝针)</v>
          </cell>
          <cell r="I180">
            <v>1500</v>
          </cell>
          <cell r="J180" t="str">
            <v>1690/协议板1200</v>
          </cell>
          <cell r="K180">
            <v>0</v>
          </cell>
          <cell r="L180" t="str">
            <v>KF/2</v>
          </cell>
        </row>
        <row r="181">
          <cell r="A181">
            <v>369</v>
          </cell>
          <cell r="B181" t="str">
            <v>RMT/12V</v>
          </cell>
          <cell r="C181" t="str">
            <v>KF/3</v>
          </cell>
          <cell r="D181" t="str">
            <v>遥监/IOT20遥监</v>
          </cell>
          <cell r="E181" t="str">
            <v>0.5黑</v>
          </cell>
          <cell r="F181" t="str">
            <v>半剥6.5</v>
          </cell>
          <cell r="G181" t="str">
            <v>半剥6.5/(协390：蓝针)</v>
          </cell>
          <cell r="I181">
            <v>1500</v>
          </cell>
          <cell r="J181" t="str">
            <v>1710/协议板1200</v>
          </cell>
          <cell r="K181">
            <v>0</v>
          </cell>
          <cell r="L181" t="str">
            <v>KF/3</v>
          </cell>
        </row>
        <row r="182">
          <cell r="A182">
            <v>370</v>
          </cell>
          <cell r="B182" t="str">
            <v>RMT/0V</v>
          </cell>
          <cell r="C182" t="str">
            <v>KF/4</v>
          </cell>
          <cell r="D182" t="str">
            <v>遥监/IOT20遥监</v>
          </cell>
          <cell r="E182" t="str">
            <v>0.5黑</v>
          </cell>
          <cell r="F182" t="str">
            <v>半剥6.5</v>
          </cell>
          <cell r="G182" t="str">
            <v>半剥6.5/(协391：蓝针)</v>
          </cell>
          <cell r="I182">
            <v>1500</v>
          </cell>
          <cell r="J182" t="str">
            <v>1710/协议板1200</v>
          </cell>
          <cell r="K182">
            <v>0</v>
          </cell>
          <cell r="L182" t="str">
            <v>KF/4</v>
          </cell>
        </row>
        <row r="183">
          <cell r="A183">
            <v>371</v>
          </cell>
          <cell r="B183" t="str">
            <v>RMT/R</v>
          </cell>
          <cell r="C183" t="str">
            <v>对讲机/R</v>
          </cell>
          <cell r="D183" t="str">
            <v>IOT20遥监</v>
          </cell>
          <cell r="E183" t="str">
            <v>0.5黑</v>
          </cell>
          <cell r="F183" t="str">
            <v>半剥6.5</v>
          </cell>
          <cell r="G183" t="str">
            <v>47:蓝4</v>
          </cell>
          <cell r="I183">
            <v>720</v>
          </cell>
          <cell r="J183">
            <v>800</v>
          </cell>
          <cell r="K183">
            <v>0</v>
          </cell>
        </row>
        <row r="184">
          <cell r="A184">
            <v>372</v>
          </cell>
          <cell r="B184" t="str">
            <v>RMT/L</v>
          </cell>
          <cell r="C184" t="str">
            <v>对讲机/L</v>
          </cell>
          <cell r="D184" t="str">
            <v>IOT20遥监</v>
          </cell>
          <cell r="E184" t="str">
            <v>0.5黑</v>
          </cell>
          <cell r="F184" t="str">
            <v>半剥6.5</v>
          </cell>
          <cell r="G184" t="str">
            <v>48:蓝4</v>
          </cell>
          <cell r="I184">
            <v>720</v>
          </cell>
          <cell r="J184">
            <v>800</v>
          </cell>
          <cell r="K184">
            <v>0</v>
          </cell>
        </row>
        <row r="185">
          <cell r="A185">
            <v>373</v>
          </cell>
          <cell r="B185" t="str">
            <v>RMT/P-</v>
          </cell>
          <cell r="C185" t="str">
            <v>RMT/BE</v>
          </cell>
          <cell r="D185" t="str">
            <v>IOT20遥监</v>
          </cell>
          <cell r="E185" t="str">
            <v>0.5黑</v>
          </cell>
          <cell r="F185" t="str">
            <v>专线</v>
          </cell>
          <cell r="G185" t="str">
            <v>专线</v>
          </cell>
          <cell r="J185" t="str">
            <v>/</v>
          </cell>
          <cell r="K185">
            <v>0</v>
          </cell>
        </row>
        <row r="186">
          <cell r="A186">
            <v>374</v>
          </cell>
          <cell r="B186" t="str">
            <v>RMT/485+</v>
          </cell>
          <cell r="C186" t="str">
            <v>KH1/1</v>
          </cell>
          <cell r="D186" t="str">
            <v>远程语音救援</v>
          </cell>
          <cell r="E186" t="str">
            <v>0.5黑</v>
          </cell>
          <cell r="F186" t="str">
            <v>半剥6.5</v>
          </cell>
          <cell r="G186" t="str">
            <v>半剥6.5</v>
          </cell>
          <cell r="J186">
            <v>1680</v>
          </cell>
          <cell r="K186">
            <v>0</v>
          </cell>
          <cell r="L186" t="str">
            <v>KF/1</v>
          </cell>
        </row>
        <row r="187">
          <cell r="A187">
            <v>375</v>
          </cell>
          <cell r="B187" t="str">
            <v>RMT/485-</v>
          </cell>
          <cell r="C187" t="str">
            <v>KH1/2</v>
          </cell>
          <cell r="D187" t="str">
            <v>远程语音救援</v>
          </cell>
          <cell r="E187" t="str">
            <v>0.5黑</v>
          </cell>
          <cell r="F187" t="str">
            <v>半剥6.5</v>
          </cell>
          <cell r="G187" t="str">
            <v>半剥6.5</v>
          </cell>
          <cell r="J187">
            <v>1680</v>
          </cell>
          <cell r="K187">
            <v>0</v>
          </cell>
          <cell r="L187" t="str">
            <v>KF/2</v>
          </cell>
        </row>
        <row r="188">
          <cell r="A188">
            <v>376</v>
          </cell>
          <cell r="B188" t="str">
            <v>YZM/输入/24V</v>
          </cell>
          <cell r="C188" t="str">
            <v>CE24</v>
          </cell>
          <cell r="D188" t="str">
            <v>远程语音救援</v>
          </cell>
          <cell r="E188" t="str">
            <v>0.5黑</v>
          </cell>
          <cell r="F188" t="str">
            <v>半剥6.5</v>
          </cell>
          <cell r="G188" t="str">
            <v>半剥13</v>
          </cell>
          <cell r="J188">
            <v>2020</v>
          </cell>
          <cell r="K188">
            <v>0</v>
          </cell>
          <cell r="L188" t="str">
            <v>KF/3</v>
          </cell>
        </row>
        <row r="189">
          <cell r="A189">
            <v>377</v>
          </cell>
          <cell r="B189" t="str">
            <v>YZM/输入/0V</v>
          </cell>
          <cell r="C189" t="str">
            <v>BKP/COM</v>
          </cell>
          <cell r="D189" t="str">
            <v>远程语音救援</v>
          </cell>
          <cell r="E189" t="str">
            <v>0.5黑</v>
          </cell>
          <cell r="F189" t="str">
            <v>半剥6.5</v>
          </cell>
          <cell r="G189" t="str">
            <v>半剥13</v>
          </cell>
          <cell r="J189">
            <v>2020</v>
          </cell>
          <cell r="K189">
            <v>0</v>
          </cell>
          <cell r="L189" t="str">
            <v>KF/4</v>
          </cell>
        </row>
        <row r="190">
          <cell r="A190">
            <v>378</v>
          </cell>
          <cell r="B190" t="str">
            <v>YZM/输出/12V</v>
          </cell>
          <cell r="C190" t="str">
            <v>RMT/12V</v>
          </cell>
          <cell r="D190" t="str">
            <v>远程语音救援</v>
          </cell>
          <cell r="E190" t="str">
            <v>0.5黑</v>
          </cell>
          <cell r="F190" t="str">
            <v>半剥6.5</v>
          </cell>
          <cell r="G190" t="str">
            <v>半剥6.5</v>
          </cell>
          <cell r="J190">
            <v>820</v>
          </cell>
          <cell r="K190">
            <v>0</v>
          </cell>
        </row>
        <row r="191">
          <cell r="A191">
            <v>379</v>
          </cell>
          <cell r="B191" t="str">
            <v>YZM/输出/0V</v>
          </cell>
          <cell r="C191" t="str">
            <v>RMT/0V</v>
          </cell>
          <cell r="D191" t="str">
            <v>远程语音救援</v>
          </cell>
          <cell r="E191" t="str">
            <v>0.5黑</v>
          </cell>
          <cell r="F191" t="str">
            <v>半剥6.5</v>
          </cell>
          <cell r="G191" t="str">
            <v>半剥6.5</v>
          </cell>
          <cell r="J191">
            <v>820</v>
          </cell>
          <cell r="K191">
            <v>0</v>
          </cell>
        </row>
        <row r="192">
          <cell r="A192">
            <v>380</v>
          </cell>
          <cell r="B192" t="str">
            <v>YZM/对讲/12V</v>
          </cell>
          <cell r="C192" t="str">
            <v>DJZ/+</v>
          </cell>
          <cell r="D192" t="str">
            <v>远程语音救援</v>
          </cell>
          <cell r="E192" t="str">
            <v>0.5黑</v>
          </cell>
          <cell r="F192" t="str">
            <v>半剥6.5</v>
          </cell>
          <cell r="G192" t="str">
            <v>红4</v>
          </cell>
          <cell r="J192">
            <v>590</v>
          </cell>
          <cell r="K192">
            <v>0</v>
          </cell>
        </row>
        <row r="193">
          <cell r="A193">
            <v>381</v>
          </cell>
          <cell r="B193" t="str">
            <v>YZM/对讲/0V</v>
          </cell>
          <cell r="C193" t="str">
            <v>DJZ/-</v>
          </cell>
          <cell r="D193" t="str">
            <v>远程语音救援</v>
          </cell>
          <cell r="E193" t="str">
            <v>0.5黑</v>
          </cell>
          <cell r="F193" t="str">
            <v>半剥6.5</v>
          </cell>
          <cell r="G193" t="str">
            <v>红4</v>
          </cell>
          <cell r="J193">
            <v>580</v>
          </cell>
          <cell r="K193">
            <v>0</v>
          </cell>
        </row>
        <row r="194">
          <cell r="A194">
            <v>382</v>
          </cell>
          <cell r="B194" t="str">
            <v>YZM/对讲/R</v>
          </cell>
          <cell r="C194" t="str">
            <v>DJZ/R</v>
          </cell>
          <cell r="D194" t="str">
            <v>远程语音救援</v>
          </cell>
          <cell r="E194" t="str">
            <v>0.5黑</v>
          </cell>
          <cell r="F194" t="str">
            <v>半剥6.5</v>
          </cell>
          <cell r="G194" t="str">
            <v>红4</v>
          </cell>
          <cell r="J194">
            <v>570</v>
          </cell>
          <cell r="K194">
            <v>0</v>
          </cell>
        </row>
        <row r="195">
          <cell r="A195">
            <v>383</v>
          </cell>
          <cell r="B195" t="str">
            <v>YZM/对讲/L</v>
          </cell>
          <cell r="C195" t="str">
            <v>DJZ/L</v>
          </cell>
          <cell r="D195" t="str">
            <v>远程语音救援</v>
          </cell>
          <cell r="E195" t="str">
            <v>0.5黑</v>
          </cell>
          <cell r="F195" t="str">
            <v>半剥6.5</v>
          </cell>
          <cell r="G195" t="str">
            <v>红4</v>
          </cell>
          <cell r="J195">
            <v>560</v>
          </cell>
          <cell r="K195">
            <v>0</v>
          </cell>
        </row>
        <row r="196">
          <cell r="A196">
            <v>384</v>
          </cell>
          <cell r="B196" t="str">
            <v>协议板/CN4/MOD1+</v>
          </cell>
          <cell r="C196" t="str">
            <v>KF/1</v>
          </cell>
          <cell r="D196" t="str">
            <v>BA接口</v>
          </cell>
          <cell r="E196" t="str">
            <v>0.5黑</v>
          </cell>
          <cell r="F196" t="str">
            <v>红针</v>
          </cell>
          <cell r="G196" t="str">
            <v>半剥6.5</v>
          </cell>
          <cell r="I196">
            <v>760</v>
          </cell>
          <cell r="J196">
            <v>820</v>
          </cell>
          <cell r="K196">
            <v>0</v>
          </cell>
          <cell r="L196" t="str">
            <v>协议板/CN4/MOD1+、KF/1</v>
          </cell>
        </row>
        <row r="197">
          <cell r="A197">
            <v>385</v>
          </cell>
          <cell r="B197" t="str">
            <v>协议板/CN4/MOD1-</v>
          </cell>
          <cell r="C197" t="str">
            <v>KF/2</v>
          </cell>
          <cell r="D197" t="str">
            <v>BA接口</v>
          </cell>
          <cell r="E197" t="str">
            <v>0.5黑</v>
          </cell>
          <cell r="F197" t="str">
            <v>红针</v>
          </cell>
          <cell r="G197" t="str">
            <v>半剥6.5</v>
          </cell>
          <cell r="I197">
            <v>760</v>
          </cell>
          <cell r="J197">
            <v>820</v>
          </cell>
          <cell r="K197">
            <v>0</v>
          </cell>
          <cell r="L197" t="str">
            <v>协议板/CN4/MOD1-、KF/2</v>
          </cell>
        </row>
        <row r="198">
          <cell r="A198">
            <v>386</v>
          </cell>
          <cell r="B198" t="str">
            <v>协议板/CN4/24V</v>
          </cell>
          <cell r="C198" t="str">
            <v>KF/3</v>
          </cell>
          <cell r="D198" t="str">
            <v>BA接口</v>
          </cell>
          <cell r="E198" t="str">
            <v>0.5黑</v>
          </cell>
          <cell r="F198" t="str">
            <v>红针</v>
          </cell>
          <cell r="G198" t="str">
            <v>半剥6.5</v>
          </cell>
          <cell r="I198">
            <v>750</v>
          </cell>
          <cell r="J198">
            <v>820</v>
          </cell>
          <cell r="K198">
            <v>0</v>
          </cell>
          <cell r="L198" t="str">
            <v>协议板/CN4/24V、KF/3</v>
          </cell>
        </row>
        <row r="199">
          <cell r="A199">
            <v>387</v>
          </cell>
          <cell r="B199" t="str">
            <v>协议板/CN4/GND</v>
          </cell>
          <cell r="C199" t="str">
            <v>KF/4</v>
          </cell>
          <cell r="D199" t="str">
            <v>BA接口</v>
          </cell>
          <cell r="E199" t="str">
            <v>0.5黑</v>
          </cell>
          <cell r="F199" t="str">
            <v>红针</v>
          </cell>
          <cell r="G199" t="str">
            <v>半剥6.5</v>
          </cell>
          <cell r="I199">
            <v>750</v>
          </cell>
          <cell r="J199">
            <v>820</v>
          </cell>
          <cell r="K199">
            <v>0</v>
          </cell>
          <cell r="L199" t="str">
            <v>协议板/CN4/GND、KF/4</v>
          </cell>
        </row>
        <row r="200">
          <cell r="A200">
            <v>388</v>
          </cell>
          <cell r="B200" t="str">
            <v>协议板/CN4/MOD1+</v>
          </cell>
          <cell r="C200" t="str">
            <v>KF/1</v>
          </cell>
          <cell r="D200" t="str">
            <v>小区监控</v>
          </cell>
          <cell r="E200" t="str">
            <v>0.5黑</v>
          </cell>
          <cell r="F200" t="str">
            <v>红针/(遥367：蓝针)</v>
          </cell>
          <cell r="G200" t="str">
            <v>半剥6.5</v>
          </cell>
          <cell r="J200">
            <v>820</v>
          </cell>
          <cell r="K200">
            <v>0</v>
          </cell>
          <cell r="L200" t="str">
            <v>协议板/CN4/MOD1+、KF/1</v>
          </cell>
        </row>
        <row r="201">
          <cell r="A201">
            <v>389</v>
          </cell>
          <cell r="B201" t="str">
            <v>协议板/CN4/MOD1-</v>
          </cell>
          <cell r="C201" t="str">
            <v>KF/2</v>
          </cell>
          <cell r="D201" t="str">
            <v>小区监控</v>
          </cell>
          <cell r="E201" t="str">
            <v>0.5黑</v>
          </cell>
          <cell r="F201" t="str">
            <v>红针/(遥368：蓝针)</v>
          </cell>
          <cell r="G201" t="str">
            <v>半剥6.5</v>
          </cell>
          <cell r="J201">
            <v>820</v>
          </cell>
          <cell r="K201">
            <v>0</v>
          </cell>
          <cell r="L201" t="str">
            <v>协议板/CN4/MOD1-、KF/2</v>
          </cell>
        </row>
        <row r="202">
          <cell r="A202">
            <v>390</v>
          </cell>
          <cell r="B202" t="str">
            <v>协议板/CN4/+24V</v>
          </cell>
          <cell r="C202" t="str">
            <v>KF/3</v>
          </cell>
          <cell r="D202" t="str">
            <v>小区监控</v>
          </cell>
          <cell r="E202" t="str">
            <v>0.5黑</v>
          </cell>
          <cell r="F202" t="str">
            <v>红针/(遥369：蓝针)</v>
          </cell>
          <cell r="G202" t="str">
            <v>半剥6.5</v>
          </cell>
          <cell r="J202">
            <v>820</v>
          </cell>
          <cell r="K202">
            <v>0</v>
          </cell>
          <cell r="L202" t="str">
            <v>协议板/CN4/+24V、KF/3</v>
          </cell>
        </row>
        <row r="203">
          <cell r="A203">
            <v>391</v>
          </cell>
          <cell r="B203" t="str">
            <v>协议板/CN4/GND</v>
          </cell>
          <cell r="C203" t="str">
            <v>KF/4</v>
          </cell>
          <cell r="D203" t="str">
            <v>小区监控</v>
          </cell>
          <cell r="E203" t="str">
            <v>0.5黑</v>
          </cell>
          <cell r="F203" t="str">
            <v>红针/(遥370：蓝针)</v>
          </cell>
          <cell r="G203" t="str">
            <v>半剥6.5</v>
          </cell>
          <cell r="J203">
            <v>820</v>
          </cell>
          <cell r="K203">
            <v>0</v>
          </cell>
          <cell r="L203" t="str">
            <v>协议板/CN4/GND、KF/4</v>
          </cell>
        </row>
        <row r="204">
          <cell r="A204">
            <v>392</v>
          </cell>
          <cell r="B204" t="str">
            <v>协议板/CN1/CAN1H</v>
          </cell>
          <cell r="C204" t="str">
            <v>F10a/1</v>
          </cell>
          <cell r="D204" t="str">
            <v>机器人功能/访客功能</v>
          </cell>
          <cell r="E204" t="str">
            <v>0.5黑</v>
          </cell>
          <cell r="F204" t="str">
            <v>404：蓝针</v>
          </cell>
          <cell r="G204" t="str">
            <v>5558T</v>
          </cell>
          <cell r="H204">
            <v>0</v>
          </cell>
          <cell r="I204">
            <v>410</v>
          </cell>
          <cell r="J204">
            <v>520</v>
          </cell>
          <cell r="K204">
            <v>0</v>
          </cell>
          <cell r="L204" t="str">
            <v>协议板/CN1/CAN1H、F10a/1</v>
          </cell>
        </row>
        <row r="205">
          <cell r="A205">
            <v>393</v>
          </cell>
          <cell r="B205" t="str">
            <v>协议板/CN1/CAN1L</v>
          </cell>
          <cell r="C205" t="str">
            <v>F10a/2</v>
          </cell>
          <cell r="D205" t="str">
            <v>机器人功能/访客功能</v>
          </cell>
          <cell r="E205" t="str">
            <v>0.5黑</v>
          </cell>
          <cell r="F205" t="str">
            <v>405：蓝针</v>
          </cell>
          <cell r="G205" t="str">
            <v>5558T</v>
          </cell>
          <cell r="H205">
            <v>0</v>
          </cell>
          <cell r="I205">
            <v>410</v>
          </cell>
          <cell r="J205">
            <v>520</v>
          </cell>
          <cell r="K205">
            <v>0</v>
          </cell>
          <cell r="L205" t="str">
            <v>协议板/CN1/CAN1L、F10a/2</v>
          </cell>
        </row>
        <row r="206">
          <cell r="A206">
            <v>394</v>
          </cell>
          <cell r="B206" t="str">
            <v>协议板/CN1/+24V</v>
          </cell>
          <cell r="C206" t="str">
            <v>F10a/3</v>
          </cell>
          <cell r="D206" t="str">
            <v>机器人功能/访客功能</v>
          </cell>
          <cell r="E206" t="str">
            <v>0.5黑</v>
          </cell>
          <cell r="F206" t="str">
            <v>406：蓝针</v>
          </cell>
          <cell r="G206" t="str">
            <v>5558T</v>
          </cell>
          <cell r="H206">
            <v>0</v>
          </cell>
          <cell r="I206">
            <v>420</v>
          </cell>
          <cell r="J206">
            <v>520</v>
          </cell>
          <cell r="K206">
            <v>0</v>
          </cell>
          <cell r="L206" t="str">
            <v>协议板/CN1/+24V、F10a/3</v>
          </cell>
        </row>
        <row r="207">
          <cell r="A207">
            <v>395</v>
          </cell>
          <cell r="B207" t="str">
            <v>协议板/CN1/GND</v>
          </cell>
          <cell r="C207" t="str">
            <v>F10a/4</v>
          </cell>
          <cell r="D207" t="str">
            <v>机器人功能/访客功能</v>
          </cell>
          <cell r="E207" t="str">
            <v>0.5黑</v>
          </cell>
          <cell r="F207" t="str">
            <v>407：蓝针</v>
          </cell>
          <cell r="G207" t="str">
            <v>5558T</v>
          </cell>
          <cell r="H207">
            <v>0</v>
          </cell>
          <cell r="I207">
            <v>420</v>
          </cell>
          <cell r="J207">
            <v>520</v>
          </cell>
          <cell r="K207">
            <v>0</v>
          </cell>
          <cell r="L207" t="str">
            <v>协议板/CN1/GND、F10a/4</v>
          </cell>
        </row>
        <row r="208">
          <cell r="A208">
            <v>396</v>
          </cell>
          <cell r="B208" t="str">
            <v>协议板/CN1/CAN1H</v>
          </cell>
          <cell r="C208" t="str">
            <v>F10b/1</v>
          </cell>
          <cell r="D208" t="str">
            <v>机器人功能</v>
          </cell>
          <cell r="E208" t="str">
            <v>0.5黑</v>
          </cell>
          <cell r="F208" t="str">
            <v>392：蓝针</v>
          </cell>
          <cell r="G208" t="str">
            <v>5556T</v>
          </cell>
          <cell r="I208">
            <v>410</v>
          </cell>
          <cell r="J208">
            <v>520</v>
          </cell>
          <cell r="K208">
            <v>0</v>
          </cell>
          <cell r="L208" t="str">
            <v>协议板/CN1/CAN1H、F10b/1</v>
          </cell>
        </row>
        <row r="209">
          <cell r="A209">
            <v>397</v>
          </cell>
          <cell r="B209" t="str">
            <v>协议板/CN1/CAN1L</v>
          </cell>
          <cell r="C209" t="str">
            <v>F10b/2</v>
          </cell>
          <cell r="D209" t="str">
            <v>机器人功能</v>
          </cell>
          <cell r="E209" t="str">
            <v>0.5黑</v>
          </cell>
          <cell r="F209" t="str">
            <v>393：蓝针</v>
          </cell>
          <cell r="G209" t="str">
            <v>5556T</v>
          </cell>
          <cell r="I209">
            <v>410</v>
          </cell>
          <cell r="J209">
            <v>520</v>
          </cell>
          <cell r="K209">
            <v>0</v>
          </cell>
          <cell r="L209" t="str">
            <v>协议板/CN1/CAN1L、F10b/2</v>
          </cell>
        </row>
        <row r="210">
          <cell r="A210">
            <v>398</v>
          </cell>
          <cell r="B210" t="str">
            <v>协议板/CN1/+24V</v>
          </cell>
          <cell r="C210" t="str">
            <v>F10b/3</v>
          </cell>
          <cell r="D210" t="str">
            <v>机器人功能</v>
          </cell>
          <cell r="E210" t="str">
            <v>0.5黑</v>
          </cell>
          <cell r="F210" t="str">
            <v>394：蓝针</v>
          </cell>
          <cell r="G210" t="str">
            <v>5556T</v>
          </cell>
          <cell r="I210">
            <v>420</v>
          </cell>
          <cell r="J210">
            <v>520</v>
          </cell>
          <cell r="K210">
            <v>0</v>
          </cell>
          <cell r="L210" t="str">
            <v>协议板/CN1/+24V、F10b/3</v>
          </cell>
        </row>
        <row r="211">
          <cell r="A211">
            <v>399</v>
          </cell>
          <cell r="B211" t="str">
            <v>协议板/CN1/GND</v>
          </cell>
          <cell r="C211" t="str">
            <v>F10b/4</v>
          </cell>
          <cell r="D211" t="str">
            <v>机器人功能</v>
          </cell>
          <cell r="E211" t="str">
            <v>0.5黑</v>
          </cell>
          <cell r="F211" t="str">
            <v>395：蓝针</v>
          </cell>
          <cell r="G211" t="str">
            <v>5556T</v>
          </cell>
          <cell r="I211">
            <v>420</v>
          </cell>
          <cell r="J211">
            <v>520</v>
          </cell>
          <cell r="K211">
            <v>0</v>
          </cell>
          <cell r="L211" t="str">
            <v>协议板/CN1/GND、F10b/4</v>
          </cell>
        </row>
        <row r="212">
          <cell r="A212">
            <v>400</v>
          </cell>
          <cell r="B212" t="str">
            <v>协议板/CN4/MOD1+</v>
          </cell>
          <cell r="C212" t="str">
            <v>KF/1</v>
          </cell>
          <cell r="D212" t="str">
            <v>机器人功能</v>
          </cell>
          <cell r="E212" t="str">
            <v>0.5黑</v>
          </cell>
          <cell r="F212" t="str">
            <v>红针/(遥334：蓝针)</v>
          </cell>
          <cell r="G212" t="str">
            <v>半剥6.5</v>
          </cell>
          <cell r="I212">
            <v>740</v>
          </cell>
          <cell r="J212">
            <v>820</v>
          </cell>
          <cell r="K212">
            <v>0</v>
          </cell>
          <cell r="L212" t="str">
            <v>协议板/CN4/MOD1+、KF/1</v>
          </cell>
        </row>
        <row r="213">
          <cell r="A213">
            <v>401</v>
          </cell>
          <cell r="B213" t="str">
            <v>协议板/CN4/MOD1-</v>
          </cell>
          <cell r="C213" t="str">
            <v>KF/2</v>
          </cell>
          <cell r="D213" t="str">
            <v>机器人功能</v>
          </cell>
          <cell r="E213" t="str">
            <v>0.5黑</v>
          </cell>
          <cell r="F213" t="str">
            <v>红针/(遥335：蓝针)</v>
          </cell>
          <cell r="G213" t="str">
            <v>半剥6.5</v>
          </cell>
          <cell r="I213">
            <v>740</v>
          </cell>
          <cell r="J213">
            <v>820</v>
          </cell>
          <cell r="K213">
            <v>0</v>
          </cell>
          <cell r="L213" t="str">
            <v>协议板/CN4/MOD1-、KF/2</v>
          </cell>
        </row>
        <row r="214">
          <cell r="A214">
            <v>402</v>
          </cell>
          <cell r="B214" t="str">
            <v>协议板/CN4/+24V</v>
          </cell>
          <cell r="C214" t="str">
            <v>KF/3</v>
          </cell>
          <cell r="D214" t="str">
            <v>机器人功能</v>
          </cell>
          <cell r="E214" t="str">
            <v>0.5黑</v>
          </cell>
          <cell r="F214" t="str">
            <v>红针/(遥333：蓝针)</v>
          </cell>
          <cell r="G214" t="str">
            <v>半剥6.5</v>
          </cell>
          <cell r="I214">
            <v>730</v>
          </cell>
          <cell r="J214">
            <v>820</v>
          </cell>
          <cell r="K214">
            <v>0</v>
          </cell>
          <cell r="L214" t="str">
            <v>协议板/CN4/+24V、KF/3</v>
          </cell>
        </row>
        <row r="215">
          <cell r="A215">
            <v>403</v>
          </cell>
          <cell r="B215" t="str">
            <v>协议板/CN4/GND</v>
          </cell>
          <cell r="C215" t="str">
            <v>KF/4</v>
          </cell>
          <cell r="D215" t="str">
            <v>机器人功能</v>
          </cell>
          <cell r="E215" t="str">
            <v>0.5黑</v>
          </cell>
          <cell r="F215" t="str">
            <v>红针/(遥332：蓝针)</v>
          </cell>
          <cell r="G215" t="str">
            <v>半剥6.5</v>
          </cell>
          <cell r="I215">
            <v>730</v>
          </cell>
          <cell r="J215">
            <v>820</v>
          </cell>
          <cell r="K215">
            <v>0</v>
          </cell>
          <cell r="L215" t="str">
            <v>协议板/CN4/GND、KF/4</v>
          </cell>
        </row>
        <row r="216">
          <cell r="A216">
            <v>404</v>
          </cell>
          <cell r="B216" t="str">
            <v>协议板/CN1/CAN1H</v>
          </cell>
          <cell r="C216" t="str">
            <v>F10b/1</v>
          </cell>
          <cell r="D216" t="str">
            <v>访客功能</v>
          </cell>
          <cell r="E216" t="str">
            <v>0.5黑</v>
          </cell>
          <cell r="F216" t="str">
            <v>392：蓝针</v>
          </cell>
          <cell r="G216" t="str">
            <v>5556T</v>
          </cell>
          <cell r="I216">
            <v>410</v>
          </cell>
          <cell r="J216">
            <v>520</v>
          </cell>
          <cell r="K216">
            <v>0</v>
          </cell>
          <cell r="L216" t="str">
            <v>协议板/CN1/CAN1H、F10b/1</v>
          </cell>
        </row>
        <row r="217">
          <cell r="A217">
            <v>405</v>
          </cell>
          <cell r="B217" t="str">
            <v>协议板/CN1/CAN1L</v>
          </cell>
          <cell r="C217" t="str">
            <v>F10b/2</v>
          </cell>
          <cell r="D217" t="str">
            <v>访客功能</v>
          </cell>
          <cell r="E217" t="str">
            <v>0.5黑</v>
          </cell>
          <cell r="F217" t="str">
            <v>393：蓝针</v>
          </cell>
          <cell r="G217" t="str">
            <v>5556T</v>
          </cell>
          <cell r="I217">
            <v>410</v>
          </cell>
          <cell r="J217">
            <v>520</v>
          </cell>
          <cell r="K217">
            <v>0</v>
          </cell>
          <cell r="L217" t="str">
            <v>协议板/CN1/CAN1L、F10b/2</v>
          </cell>
        </row>
        <row r="218">
          <cell r="A218">
            <v>406</v>
          </cell>
          <cell r="B218" t="str">
            <v>协议板/CN1/+24V</v>
          </cell>
          <cell r="C218" t="str">
            <v>F10b/3</v>
          </cell>
          <cell r="D218" t="str">
            <v>访客功能</v>
          </cell>
          <cell r="E218" t="str">
            <v>0.5黑</v>
          </cell>
          <cell r="F218" t="str">
            <v>394：蓝针</v>
          </cell>
          <cell r="G218" t="str">
            <v>5556T</v>
          </cell>
          <cell r="I218">
            <v>420</v>
          </cell>
          <cell r="J218">
            <v>520</v>
          </cell>
          <cell r="K218">
            <v>0</v>
          </cell>
          <cell r="L218" t="str">
            <v>协议板/CN1/+24V、F10b/3</v>
          </cell>
        </row>
        <row r="219">
          <cell r="A219">
            <v>407</v>
          </cell>
          <cell r="B219" t="str">
            <v>协议板/CN1/GND</v>
          </cell>
          <cell r="C219" t="str">
            <v>F10b/4</v>
          </cell>
          <cell r="D219" t="str">
            <v>访客功能</v>
          </cell>
          <cell r="E219" t="str">
            <v>0.5黑</v>
          </cell>
          <cell r="F219" t="str">
            <v>395：蓝针</v>
          </cell>
          <cell r="G219" t="str">
            <v>5556T</v>
          </cell>
          <cell r="I219">
            <v>420</v>
          </cell>
          <cell r="J219">
            <v>520</v>
          </cell>
          <cell r="K219">
            <v>0</v>
          </cell>
          <cell r="L219" t="str">
            <v>协议板/CN1/GND、F10b/4</v>
          </cell>
        </row>
        <row r="220">
          <cell r="A220">
            <v>408</v>
          </cell>
          <cell r="B220" t="str">
            <v>协议板/CN4/MOD1+</v>
          </cell>
          <cell r="C220" t="str">
            <v>KF/1</v>
          </cell>
          <cell r="D220" t="str">
            <v>访客功能</v>
          </cell>
          <cell r="E220" t="str">
            <v>0.5黑</v>
          </cell>
          <cell r="F220" t="str">
            <v>红针/(遥367：蓝针)</v>
          </cell>
          <cell r="G220" t="str">
            <v>半剥6.5</v>
          </cell>
          <cell r="I220">
            <v>740</v>
          </cell>
          <cell r="J220">
            <v>820</v>
          </cell>
          <cell r="K220">
            <v>0</v>
          </cell>
          <cell r="L220" t="str">
            <v>协议板/CN4/MOD1+、KF/1</v>
          </cell>
        </row>
        <row r="221">
          <cell r="A221">
            <v>409</v>
          </cell>
          <cell r="B221" t="str">
            <v>协议板/CN4/MOD1-</v>
          </cell>
          <cell r="C221" t="str">
            <v>KF/2</v>
          </cell>
          <cell r="D221" t="str">
            <v>访客功能</v>
          </cell>
          <cell r="E221" t="str">
            <v>0.5黑</v>
          </cell>
          <cell r="F221" t="str">
            <v>红针/(遥368：蓝针)</v>
          </cell>
          <cell r="G221" t="str">
            <v>半剥6.5</v>
          </cell>
          <cell r="I221">
            <v>740</v>
          </cell>
          <cell r="J221">
            <v>820</v>
          </cell>
          <cell r="K221">
            <v>0</v>
          </cell>
          <cell r="L221" t="str">
            <v>协议板/CN4/MOD1-、KF/2</v>
          </cell>
        </row>
        <row r="222">
          <cell r="A222">
            <v>410</v>
          </cell>
          <cell r="B222" t="str">
            <v>协议板/CN4/+24V</v>
          </cell>
          <cell r="C222" t="str">
            <v>KF/3</v>
          </cell>
          <cell r="D222" t="str">
            <v>访客功能</v>
          </cell>
          <cell r="E222" t="str">
            <v>0.5黑</v>
          </cell>
          <cell r="F222" t="str">
            <v>红针/(遥369：蓝针)</v>
          </cell>
          <cell r="G222" t="str">
            <v>半剥6.5</v>
          </cell>
          <cell r="I222">
            <v>730</v>
          </cell>
          <cell r="J222">
            <v>820</v>
          </cell>
          <cell r="K222">
            <v>0</v>
          </cell>
          <cell r="L222" t="str">
            <v>协议板/CN4/+24V、KF/3</v>
          </cell>
        </row>
        <row r="223">
          <cell r="A223">
            <v>411</v>
          </cell>
          <cell r="B223" t="str">
            <v>协议板/CN4/GND</v>
          </cell>
          <cell r="C223" t="str">
            <v>KF/4</v>
          </cell>
          <cell r="D223" t="str">
            <v>访客功能</v>
          </cell>
          <cell r="E223" t="str">
            <v>0.5黑</v>
          </cell>
          <cell r="F223" t="str">
            <v>红针/(遥370：蓝针)</v>
          </cell>
          <cell r="G223" t="str">
            <v>半剥6.5</v>
          </cell>
          <cell r="I223">
            <v>730</v>
          </cell>
          <cell r="J223">
            <v>820</v>
          </cell>
          <cell r="K223">
            <v>0</v>
          </cell>
          <cell r="L223" t="str">
            <v>协议板/CN4/GND、KF/4</v>
          </cell>
        </row>
        <row r="224">
          <cell r="A224">
            <v>412</v>
          </cell>
          <cell r="B224" t="str">
            <v>协议板/CN2/CAN2H</v>
          </cell>
          <cell r="C224" t="str">
            <v>KJ/1</v>
          </cell>
          <cell r="D224" t="str">
            <v>访客功能</v>
          </cell>
          <cell r="E224" t="str">
            <v>0.5黑</v>
          </cell>
          <cell r="F224" t="str">
            <v>红针</v>
          </cell>
          <cell r="G224" t="str">
            <v>5556T</v>
          </cell>
          <cell r="I224">
            <v>530</v>
          </cell>
          <cell r="J224">
            <v>590</v>
          </cell>
          <cell r="K224">
            <v>0</v>
          </cell>
          <cell r="L224" t="str">
            <v>协议板/CN2/CAN2H、KJ/1</v>
          </cell>
        </row>
        <row r="225">
          <cell r="A225">
            <v>413</v>
          </cell>
          <cell r="B225" t="str">
            <v>协议板/CN2/CAN2L</v>
          </cell>
          <cell r="C225" t="str">
            <v>KJ/2</v>
          </cell>
          <cell r="D225" t="str">
            <v>访客功能</v>
          </cell>
          <cell r="E225" t="str">
            <v>0.5黑</v>
          </cell>
          <cell r="F225" t="str">
            <v>红针</v>
          </cell>
          <cell r="G225" t="str">
            <v>5556T</v>
          </cell>
          <cell r="I225">
            <v>530</v>
          </cell>
          <cell r="J225">
            <v>590</v>
          </cell>
          <cell r="K225">
            <v>0</v>
          </cell>
          <cell r="L225" t="str">
            <v>协议板/CN2/CAN2L、KJ/2</v>
          </cell>
        </row>
        <row r="226">
          <cell r="A226">
            <v>414</v>
          </cell>
          <cell r="B226" t="str">
            <v>协议板/CN2/+24V</v>
          </cell>
          <cell r="C226" t="str">
            <v>KJ/3</v>
          </cell>
          <cell r="D226" t="str">
            <v>访客功能</v>
          </cell>
          <cell r="E226" t="str">
            <v>0.5黑</v>
          </cell>
          <cell r="F226" t="str">
            <v>红针</v>
          </cell>
          <cell r="G226" t="str">
            <v>5556T</v>
          </cell>
          <cell r="I226">
            <v>540</v>
          </cell>
          <cell r="J226">
            <v>590</v>
          </cell>
          <cell r="K226">
            <v>0</v>
          </cell>
          <cell r="L226" t="str">
            <v>协议板/CN2/+24V、KJ/3</v>
          </cell>
        </row>
        <row r="227">
          <cell r="A227">
            <v>415</v>
          </cell>
          <cell r="B227" t="str">
            <v>协议板/CN2/GND</v>
          </cell>
          <cell r="C227" t="str">
            <v>KJ/4</v>
          </cell>
          <cell r="D227" t="str">
            <v>访客功能</v>
          </cell>
          <cell r="E227" t="str">
            <v>0.5黑</v>
          </cell>
          <cell r="F227" t="str">
            <v>红针</v>
          </cell>
          <cell r="G227" t="str">
            <v>5556T</v>
          </cell>
          <cell r="I227">
            <v>540</v>
          </cell>
          <cell r="J227">
            <v>590</v>
          </cell>
          <cell r="K227">
            <v>0</v>
          </cell>
          <cell r="L227" t="str">
            <v>协议板/CN2/GND、KJ/4</v>
          </cell>
        </row>
        <row r="228">
          <cell r="A228">
            <v>416</v>
          </cell>
          <cell r="B228" t="str">
            <v>KGY4/L</v>
          </cell>
          <cell r="C228" t="str">
            <v>QFB2/2</v>
          </cell>
          <cell r="D228" t="str">
            <v>异步货梯</v>
          </cell>
          <cell r="E228" t="str">
            <v>0.75黑</v>
          </cell>
          <cell r="F228" t="str">
            <v>红4(异步货梯时+≥3吨-435：蓝4</v>
          </cell>
          <cell r="G228" t="str">
            <v>56:蓝针</v>
          </cell>
          <cell r="J228">
            <v>1060</v>
          </cell>
        </row>
        <row r="229">
          <cell r="A229">
            <v>417</v>
          </cell>
          <cell r="B229" t="str">
            <v>KGY4/N</v>
          </cell>
          <cell r="C229" t="str">
            <v>QFB2/HN</v>
          </cell>
          <cell r="D229" t="str">
            <v>异步货梯</v>
          </cell>
          <cell r="E229" t="str">
            <v>0.75黑</v>
          </cell>
          <cell r="F229" t="str">
            <v>红4(异步货梯时+≥3吨-436：蓝4</v>
          </cell>
          <cell r="G229" t="str">
            <v>57:蓝针</v>
          </cell>
          <cell r="J229">
            <v>1050</v>
          </cell>
        </row>
        <row r="230">
          <cell r="A230">
            <v>418</v>
          </cell>
          <cell r="B230" t="str">
            <v>KGY4/PE</v>
          </cell>
          <cell r="C230" t="str">
            <v>PE</v>
          </cell>
          <cell r="D230" t="str">
            <v>异步货梯</v>
          </cell>
          <cell r="E230" t="str">
            <v>2.5黄绿</v>
          </cell>
          <cell r="F230" t="str">
            <v>蓝3</v>
          </cell>
          <cell r="G230" t="str">
            <v>蓝6圆</v>
          </cell>
          <cell r="J230">
            <v>600</v>
          </cell>
        </row>
        <row r="231">
          <cell r="A231">
            <v>419</v>
          </cell>
          <cell r="B231" t="str">
            <v>KGY4/+V</v>
          </cell>
          <cell r="C231" t="str">
            <v>延时板/P24</v>
          </cell>
          <cell r="D231" t="str">
            <v>异步货梯</v>
          </cell>
          <cell r="E231" t="str">
            <v>0.5黑</v>
          </cell>
          <cell r="F231" t="str">
            <v>420：蓝4</v>
          </cell>
          <cell r="G231" t="str">
            <v>红针</v>
          </cell>
          <cell r="J231">
            <v>840</v>
          </cell>
          <cell r="L231">
            <v>0</v>
          </cell>
        </row>
        <row r="232">
          <cell r="A232">
            <v>420</v>
          </cell>
          <cell r="B232" t="str">
            <v>KGY4/+V</v>
          </cell>
          <cell r="C232" t="str">
            <v>JSQ/2</v>
          </cell>
          <cell r="D232" t="str">
            <v>异步货梯</v>
          </cell>
          <cell r="E232" t="str">
            <v>0.5黑</v>
          </cell>
          <cell r="F232" t="str">
            <v>419：蓝4</v>
          </cell>
          <cell r="G232" t="str">
            <v>536</v>
          </cell>
          <cell r="J232">
            <v>210</v>
          </cell>
          <cell r="L232" t="str">
            <v>JSQ/2</v>
          </cell>
        </row>
        <row r="233">
          <cell r="A233">
            <v>421</v>
          </cell>
          <cell r="B233" t="str">
            <v>KGY4/-V</v>
          </cell>
          <cell r="C233" t="str">
            <v>延时板/GD24</v>
          </cell>
          <cell r="D233" t="str">
            <v>异步货梯</v>
          </cell>
          <cell r="E233" t="str">
            <v>0.5黑</v>
          </cell>
          <cell r="F233" t="str">
            <v>红4</v>
          </cell>
          <cell r="G233" t="str">
            <v>红针</v>
          </cell>
          <cell r="J233">
            <v>880</v>
          </cell>
          <cell r="L233">
            <v>0</v>
          </cell>
        </row>
        <row r="234">
          <cell r="A234">
            <v>422</v>
          </cell>
          <cell r="B234" t="str">
            <v>JSQ/1</v>
          </cell>
          <cell r="C234" t="str">
            <v>FWK/4</v>
          </cell>
          <cell r="D234" t="str">
            <v>异步货梯</v>
          </cell>
          <cell r="E234" t="str">
            <v>0.5黑</v>
          </cell>
          <cell r="F234" t="str">
            <v>536</v>
          </cell>
          <cell r="G234" t="str">
            <v xml:space="preserve">红4 </v>
          </cell>
          <cell r="J234">
            <v>1720</v>
          </cell>
          <cell r="L234" t="str">
            <v>JSQ/1</v>
          </cell>
        </row>
        <row r="235">
          <cell r="A235">
            <v>423</v>
          </cell>
          <cell r="B235" t="str">
            <v>JSQ/3</v>
          </cell>
          <cell r="C235" t="str">
            <v>CE5</v>
          </cell>
          <cell r="D235" t="str">
            <v>异步货梯</v>
          </cell>
          <cell r="E235" t="str">
            <v>0.5黑</v>
          </cell>
          <cell r="F235" t="str">
            <v>536</v>
          </cell>
          <cell r="G235" t="str">
            <v>剥13</v>
          </cell>
          <cell r="K235" t="str">
            <v xml:space="preserve"> </v>
          </cell>
          <cell r="L235" t="str">
            <v>JSQ/3</v>
          </cell>
        </row>
        <row r="236">
          <cell r="A236">
            <v>424</v>
          </cell>
          <cell r="B236" t="str">
            <v>JSQ/4</v>
          </cell>
          <cell r="C236" t="str">
            <v>FWK/3</v>
          </cell>
          <cell r="D236" t="str">
            <v>异步货梯</v>
          </cell>
          <cell r="E236" t="str">
            <v>0.5黑</v>
          </cell>
          <cell r="F236" t="str">
            <v>536</v>
          </cell>
          <cell r="G236" t="str">
            <v xml:space="preserve">红4 </v>
          </cell>
          <cell r="J236">
            <v>1750</v>
          </cell>
          <cell r="L236" t="str">
            <v>JSQ/4</v>
          </cell>
        </row>
        <row r="237">
          <cell r="A237">
            <v>425</v>
          </cell>
          <cell r="B237" t="str">
            <v>JSQ/5</v>
          </cell>
          <cell r="C237" t="str">
            <v>延时板/GND</v>
          </cell>
          <cell r="D237" t="str">
            <v>异步货梯</v>
          </cell>
          <cell r="E237" t="str">
            <v>0.5黑</v>
          </cell>
          <cell r="F237" t="str">
            <v>536</v>
          </cell>
          <cell r="G237" t="str">
            <v>红针</v>
          </cell>
          <cell r="J237">
            <v>860</v>
          </cell>
          <cell r="L237" t="str">
            <v>JSQ/5</v>
          </cell>
        </row>
        <row r="238">
          <cell r="A238">
            <v>426</v>
          </cell>
          <cell r="B238" t="str">
            <v>JSQ/6</v>
          </cell>
          <cell r="C238" t="str">
            <v>PE</v>
          </cell>
          <cell r="D238" t="str">
            <v>异步货梯</v>
          </cell>
          <cell r="E238" t="str">
            <v>2.5黄绿</v>
          </cell>
          <cell r="F238" t="str">
            <v>536</v>
          </cell>
          <cell r="G238" t="str">
            <v>蓝6圆</v>
          </cell>
          <cell r="J238">
            <v>760</v>
          </cell>
          <cell r="L238" t="str">
            <v>JSQ/6</v>
          </cell>
        </row>
        <row r="239">
          <cell r="A239">
            <v>427</v>
          </cell>
          <cell r="B239" t="str">
            <v>JSQ/7</v>
          </cell>
          <cell r="C239" t="str">
            <v>XS/4</v>
          </cell>
          <cell r="D239" t="str">
            <v>异步货梯</v>
          </cell>
          <cell r="E239" t="str">
            <v>0.5黑</v>
          </cell>
          <cell r="F239" t="str">
            <v>536</v>
          </cell>
          <cell r="G239" t="str">
            <v>5556T</v>
          </cell>
          <cell r="J239">
            <v>220</v>
          </cell>
          <cell r="L239" t="str">
            <v>JSQ/7</v>
          </cell>
        </row>
        <row r="240">
          <cell r="A240">
            <v>428</v>
          </cell>
          <cell r="B240" t="str">
            <v>JSQ/8</v>
          </cell>
          <cell r="C240" t="str">
            <v>PLD/2</v>
          </cell>
          <cell r="D240" t="str">
            <v>异步货梯</v>
          </cell>
          <cell r="E240" t="str">
            <v>0.5黑</v>
          </cell>
          <cell r="F240" t="str">
            <v>536</v>
          </cell>
          <cell r="G240" t="str">
            <v>剥8</v>
          </cell>
          <cell r="J240">
            <v>1750</v>
          </cell>
          <cell r="K240">
            <v>0</v>
          </cell>
          <cell r="L240" t="str">
            <v>JSQ/8</v>
          </cell>
        </row>
        <row r="241">
          <cell r="A241">
            <v>429</v>
          </cell>
          <cell r="B241" t="str">
            <v>GRU/S5</v>
          </cell>
          <cell r="C241" t="str">
            <v>延时板/24V</v>
          </cell>
          <cell r="D241" t="str">
            <v>异步货梯</v>
          </cell>
          <cell r="E241" t="str">
            <v>0.5黑</v>
          </cell>
          <cell r="F241" t="str">
            <v>434.2蓝针</v>
          </cell>
          <cell r="G241" t="str">
            <v>红针</v>
          </cell>
          <cell r="J241">
            <v>1250</v>
          </cell>
          <cell r="L241">
            <v>0</v>
          </cell>
        </row>
        <row r="242">
          <cell r="A242">
            <v>430</v>
          </cell>
          <cell r="B242" t="str">
            <v>GRU/S6</v>
          </cell>
          <cell r="C242" t="str">
            <v>XS/3</v>
          </cell>
          <cell r="D242" t="str">
            <v>异步货梯</v>
          </cell>
          <cell r="E242" t="str">
            <v>0.5黑</v>
          </cell>
          <cell r="F242" t="str">
            <v>434.3蓝针</v>
          </cell>
          <cell r="G242" t="str">
            <v>5556T</v>
          </cell>
          <cell r="J242">
            <v>1400</v>
          </cell>
          <cell r="L242" t="str">
            <v>XS/3</v>
          </cell>
        </row>
        <row r="243">
          <cell r="A243">
            <v>431</v>
          </cell>
          <cell r="B243" t="str">
            <v>MSC/53</v>
          </cell>
          <cell r="C243" t="str">
            <v>CE24</v>
          </cell>
          <cell r="D243" t="str">
            <v>异步货梯</v>
          </cell>
          <cell r="E243" t="str">
            <v>0.5黑</v>
          </cell>
          <cell r="F243" t="str">
            <v xml:space="preserve">红4 </v>
          </cell>
          <cell r="G243" t="str">
            <v>剥13</v>
          </cell>
          <cell r="J243">
            <v>280</v>
          </cell>
          <cell r="L243">
            <v>0</v>
          </cell>
        </row>
        <row r="244">
          <cell r="A244">
            <v>432</v>
          </cell>
          <cell r="B244" t="str">
            <v>MSC/54</v>
          </cell>
          <cell r="C244" t="str">
            <v>GRU/SZ</v>
          </cell>
          <cell r="D244" t="str">
            <v>异步货梯</v>
          </cell>
          <cell r="E244" t="str">
            <v>0.5黑</v>
          </cell>
          <cell r="F244" t="str">
            <v>红4</v>
          </cell>
          <cell r="G244" t="str">
            <v xml:space="preserve">红针 </v>
          </cell>
          <cell r="J244">
            <v>1500</v>
          </cell>
          <cell r="L244">
            <v>0</v>
          </cell>
        </row>
        <row r="245">
          <cell r="A245">
            <v>433</v>
          </cell>
          <cell r="B245" t="str">
            <v>FTK/1</v>
          </cell>
          <cell r="C245" t="str">
            <v>PLD/2</v>
          </cell>
          <cell r="D245" t="str">
            <v>钢带梯/异步货梯</v>
          </cell>
          <cell r="E245" t="str">
            <v>0.5黑</v>
          </cell>
          <cell r="F245" t="str">
            <v>红4</v>
          </cell>
          <cell r="G245" t="str">
            <v>半剥8</v>
          </cell>
          <cell r="J245">
            <v>1760</v>
          </cell>
          <cell r="L245">
            <v>0</v>
          </cell>
        </row>
        <row r="246">
          <cell r="A246">
            <v>434</v>
          </cell>
          <cell r="B246" t="str">
            <v>FJSA/13</v>
          </cell>
          <cell r="C246" t="str">
            <v>CE5</v>
          </cell>
          <cell r="D246" t="str">
            <v>钢带梯/异步货梯</v>
          </cell>
          <cell r="E246" t="str">
            <v>0.5黑</v>
          </cell>
          <cell r="F246" t="str">
            <v>423：蓝4</v>
          </cell>
          <cell r="G246" t="str">
            <v>半剥13</v>
          </cell>
          <cell r="L246">
            <v>0</v>
          </cell>
        </row>
        <row r="247">
          <cell r="A247">
            <v>434.1</v>
          </cell>
          <cell r="B247" t="str">
            <v>PLD/1</v>
          </cell>
          <cell r="C247" t="str">
            <v>CE5</v>
          </cell>
          <cell r="D247" t="str">
            <v>钢带梯/异步货梯</v>
          </cell>
          <cell r="E247" t="str">
            <v>0.5黑</v>
          </cell>
          <cell r="F247" t="str">
            <v>半剥8</v>
          </cell>
          <cell r="G247" t="str">
            <v>半剥13</v>
          </cell>
          <cell r="L247">
            <v>0</v>
          </cell>
        </row>
        <row r="248">
          <cell r="A248">
            <v>434.2</v>
          </cell>
          <cell r="B248" t="str">
            <v>FJK/23</v>
          </cell>
          <cell r="C248" t="str">
            <v>GRU/S5</v>
          </cell>
          <cell r="D248" t="str">
            <v>异步货梯</v>
          </cell>
          <cell r="E248" t="str">
            <v>0.5黑</v>
          </cell>
          <cell r="F248" t="str">
            <v>红4</v>
          </cell>
          <cell r="G248" t="str">
            <v>429蓝针</v>
          </cell>
          <cell r="L248">
            <v>0</v>
          </cell>
        </row>
        <row r="249">
          <cell r="A249">
            <v>434.3</v>
          </cell>
          <cell r="B249" t="str">
            <v>FJK/24</v>
          </cell>
          <cell r="C249" t="str">
            <v>GRU/S6</v>
          </cell>
          <cell r="D249" t="str">
            <v>异步货梯</v>
          </cell>
          <cell r="E249" t="str">
            <v>0.5黑</v>
          </cell>
          <cell r="F249" t="str">
            <v>红4</v>
          </cell>
          <cell r="G249" t="str">
            <v>430蓝针</v>
          </cell>
          <cell r="L249">
            <v>0</v>
          </cell>
        </row>
        <row r="250">
          <cell r="A250">
            <v>435</v>
          </cell>
          <cell r="B250" t="str">
            <v>KGY4/L</v>
          </cell>
          <cell r="C250" t="str">
            <v>WD80/L</v>
          </cell>
          <cell r="D250" t="str">
            <v>异步货梯时+≥3吨</v>
          </cell>
          <cell r="E250" t="str">
            <v>0.75黑</v>
          </cell>
          <cell r="F250" t="str">
            <v>424：蓝4</v>
          </cell>
          <cell r="G250" t="str">
            <v>半剥13</v>
          </cell>
          <cell r="J250">
            <v>1230</v>
          </cell>
        </row>
        <row r="251">
          <cell r="A251">
            <v>436</v>
          </cell>
          <cell r="B251" t="str">
            <v>KGY4/N</v>
          </cell>
          <cell r="C251" t="str">
            <v>WD80/N</v>
          </cell>
          <cell r="D251" t="str">
            <v>异步货梯时+≥3吨</v>
          </cell>
          <cell r="E251" t="str">
            <v>0.75黑</v>
          </cell>
          <cell r="F251" t="str">
            <v>425：蓝4</v>
          </cell>
          <cell r="G251" t="str">
            <v>半剥13</v>
          </cell>
          <cell r="J251">
            <v>1220</v>
          </cell>
        </row>
        <row r="252">
          <cell r="A252">
            <v>437</v>
          </cell>
          <cell r="B252" t="str">
            <v>BKP/CN3/COM</v>
          </cell>
          <cell r="C252" t="str">
            <v>WD80/10</v>
          </cell>
          <cell r="D252" t="str">
            <v>异步货梯时+≥3吨</v>
          </cell>
          <cell r="E252" t="str">
            <v>0.5黑</v>
          </cell>
          <cell r="F252" t="str">
            <v>半剥8</v>
          </cell>
          <cell r="G252" t="str">
            <v>438：218</v>
          </cell>
          <cell r="J252">
            <v>1020</v>
          </cell>
          <cell r="L252" t="str">
            <v>WD80/10</v>
          </cell>
        </row>
        <row r="253">
          <cell r="A253">
            <v>438</v>
          </cell>
          <cell r="B253" t="str">
            <v>WD80/9</v>
          </cell>
          <cell r="C253" t="str">
            <v>WD80/10</v>
          </cell>
          <cell r="D253" t="str">
            <v>异步货梯时+≥3吨</v>
          </cell>
          <cell r="E253" t="str">
            <v>0.5黑</v>
          </cell>
          <cell r="F253" t="str">
            <v>439：218</v>
          </cell>
          <cell r="G253" t="str">
            <v>437：218</v>
          </cell>
          <cell r="J253">
            <v>80</v>
          </cell>
          <cell r="L253" t="str">
            <v>WD80/9</v>
          </cell>
        </row>
        <row r="254">
          <cell r="A254">
            <v>439</v>
          </cell>
          <cell r="B254" t="str">
            <v>WD80/9</v>
          </cell>
          <cell r="C254" t="str">
            <v>WD80/4</v>
          </cell>
          <cell r="D254" t="str">
            <v>异步货梯时+≥3吨</v>
          </cell>
          <cell r="E254" t="str">
            <v>0.5黑</v>
          </cell>
          <cell r="F254" t="str">
            <v>438：218</v>
          </cell>
          <cell r="G254" t="str">
            <v>218</v>
          </cell>
          <cell r="J254">
            <v>80</v>
          </cell>
          <cell r="L254" t="str">
            <v>WD80/4</v>
          </cell>
        </row>
        <row r="255">
          <cell r="A255">
            <v>440</v>
          </cell>
          <cell r="B255" t="str">
            <v>WD80/5</v>
          </cell>
          <cell r="C255" t="str">
            <v>CE24</v>
          </cell>
          <cell r="D255" t="str">
            <v>异步货梯时+≥3吨</v>
          </cell>
          <cell r="E255" t="str">
            <v>0.5黑</v>
          </cell>
          <cell r="F255" t="str">
            <v>218</v>
          </cell>
          <cell r="G255" t="str">
            <v>半剥13</v>
          </cell>
          <cell r="J255">
            <v>360</v>
          </cell>
          <cell r="L255" t="str">
            <v>WD80/5</v>
          </cell>
        </row>
        <row r="256">
          <cell r="A256">
            <v>441</v>
          </cell>
          <cell r="B256" t="str">
            <v>WD80/11</v>
          </cell>
          <cell r="C256" t="str">
            <v>F26/4</v>
          </cell>
          <cell r="D256" t="str">
            <v>异步货梯时+≥3吨</v>
          </cell>
          <cell r="E256" t="str">
            <v>0.5黑</v>
          </cell>
          <cell r="F256" t="str">
            <v>218</v>
          </cell>
          <cell r="G256" t="str">
            <v>5556T</v>
          </cell>
          <cell r="J256">
            <v>2180</v>
          </cell>
          <cell r="L256" t="str">
            <v>WD80/11</v>
          </cell>
        </row>
        <row r="257">
          <cell r="A257">
            <v>442</v>
          </cell>
          <cell r="B257" t="str">
            <v>WD80/8</v>
          </cell>
          <cell r="C257" t="str">
            <v>F26/6</v>
          </cell>
          <cell r="D257" t="str">
            <v>异步货梯时+≥3吨</v>
          </cell>
          <cell r="E257" t="str">
            <v>0.5黑</v>
          </cell>
          <cell r="F257" t="str">
            <v>218</v>
          </cell>
          <cell r="G257" t="str">
            <v>5556T</v>
          </cell>
          <cell r="J257">
            <v>2180</v>
          </cell>
          <cell r="L257" t="str">
            <v>WD80/8</v>
          </cell>
        </row>
        <row r="258">
          <cell r="A258">
            <v>443</v>
          </cell>
          <cell r="B258" t="str">
            <v>QFB2/2</v>
          </cell>
          <cell r="C258" t="str">
            <v>载荷仪/L</v>
          </cell>
          <cell r="D258" t="str">
            <v>GVHⅡ/GVHⅡ-MRL</v>
          </cell>
          <cell r="E258" t="str">
            <v>0.75黑</v>
          </cell>
          <cell r="F258" t="str">
            <v>51:蓝针</v>
          </cell>
          <cell r="G258" t="str">
            <v>半剥8</v>
          </cell>
          <cell r="J258">
            <v>450</v>
          </cell>
        </row>
        <row r="259">
          <cell r="A259">
            <v>444</v>
          </cell>
          <cell r="B259" t="str">
            <v>QFB2/HN</v>
          </cell>
          <cell r="C259" t="str">
            <v>载荷仪/N</v>
          </cell>
          <cell r="D259" t="str">
            <v>GVHⅡ/GVHⅡ-MRL</v>
          </cell>
          <cell r="E259" t="str">
            <v>0.75黑</v>
          </cell>
          <cell r="F259" t="str">
            <v>52:蓝针</v>
          </cell>
          <cell r="G259" t="str">
            <v>半剥8</v>
          </cell>
          <cell r="J259">
            <v>450</v>
          </cell>
        </row>
        <row r="260">
          <cell r="A260">
            <v>445</v>
          </cell>
          <cell r="B260" t="str">
            <v>F26/1</v>
          </cell>
          <cell r="C260" t="str">
            <v>载荷仪/16</v>
          </cell>
          <cell r="D260" t="str">
            <v>GVHⅡ/GVHⅡ-MRL</v>
          </cell>
          <cell r="E260" t="str">
            <v>0.5黑</v>
          </cell>
          <cell r="F260" t="str">
            <v>5556T</v>
          </cell>
          <cell r="G260" t="str">
            <v>半剥8</v>
          </cell>
          <cell r="J260">
            <v>2100</v>
          </cell>
          <cell r="L260" t="str">
            <v>F26/1</v>
          </cell>
        </row>
        <row r="261">
          <cell r="A261">
            <v>446</v>
          </cell>
          <cell r="B261" t="str">
            <v>F26/2</v>
          </cell>
          <cell r="C261" t="str">
            <v>载荷仪/14</v>
          </cell>
          <cell r="D261" t="str">
            <v>GVHⅡ/GVHⅡ-MRL</v>
          </cell>
          <cell r="E261" t="str">
            <v>0.5黑</v>
          </cell>
          <cell r="F261" t="str">
            <v>5556T</v>
          </cell>
          <cell r="G261" t="str">
            <v>半剥8</v>
          </cell>
          <cell r="J261">
            <v>2100</v>
          </cell>
          <cell r="L261" t="str">
            <v>F26/2</v>
          </cell>
        </row>
        <row r="262">
          <cell r="A262">
            <v>447</v>
          </cell>
          <cell r="B262" t="str">
            <v>F26/3</v>
          </cell>
          <cell r="C262" t="str">
            <v>载荷仪/13</v>
          </cell>
          <cell r="D262" t="str">
            <v>GVHⅡ/GVHⅡ-MRL</v>
          </cell>
          <cell r="E262" t="str">
            <v>0.5黑</v>
          </cell>
          <cell r="F262" t="str">
            <v>5556T</v>
          </cell>
          <cell r="G262" t="str">
            <v>半剥8</v>
          </cell>
          <cell r="J262">
            <v>2100</v>
          </cell>
          <cell r="L262" t="str">
            <v>F26/3</v>
          </cell>
        </row>
        <row r="263">
          <cell r="A263">
            <v>448</v>
          </cell>
          <cell r="B263" t="str">
            <v>F26/4</v>
          </cell>
          <cell r="C263" t="str">
            <v>载荷仪/11</v>
          </cell>
          <cell r="D263" t="str">
            <v>GVHⅡ/GVHⅡ-MRL</v>
          </cell>
          <cell r="E263" t="str">
            <v>0.5黑</v>
          </cell>
          <cell r="F263" t="str">
            <v>5556T</v>
          </cell>
          <cell r="G263" t="str">
            <v>半剥8</v>
          </cell>
          <cell r="J263">
            <v>2100</v>
          </cell>
          <cell r="L263" t="str">
            <v>F26/4</v>
          </cell>
        </row>
        <row r="264">
          <cell r="A264">
            <v>449</v>
          </cell>
          <cell r="B264" t="str">
            <v>F26/5</v>
          </cell>
          <cell r="C264" t="str">
            <v>载荷仪/10</v>
          </cell>
          <cell r="D264" t="str">
            <v>GVHⅡ/GVHⅡ-MRL</v>
          </cell>
          <cell r="E264" t="str">
            <v>0.5黑</v>
          </cell>
          <cell r="F264" t="str">
            <v>5556T</v>
          </cell>
          <cell r="G264" t="str">
            <v>半剥8</v>
          </cell>
          <cell r="J264">
            <v>2100</v>
          </cell>
          <cell r="L264" t="str">
            <v>F26/5</v>
          </cell>
        </row>
        <row r="265">
          <cell r="A265">
            <v>450</v>
          </cell>
          <cell r="B265" t="str">
            <v>F26/6</v>
          </cell>
          <cell r="C265" t="str">
            <v>载荷仪/9</v>
          </cell>
          <cell r="D265" t="str">
            <v>GVHⅡ/GVHⅡ-MRL</v>
          </cell>
          <cell r="E265" t="str">
            <v>0.5黑</v>
          </cell>
          <cell r="F265" t="str">
            <v>5556T</v>
          </cell>
          <cell r="G265" t="str">
            <v>半剥8</v>
          </cell>
          <cell r="J265">
            <v>2100</v>
          </cell>
          <cell r="L265" t="str">
            <v>F26/6</v>
          </cell>
        </row>
        <row r="266">
          <cell r="A266">
            <v>451</v>
          </cell>
          <cell r="B266" t="str">
            <v>CE24</v>
          </cell>
          <cell r="C266" t="str">
            <v>PLD/7</v>
          </cell>
          <cell r="D266" t="str">
            <v>有地震管制</v>
          </cell>
          <cell r="E266" t="str">
            <v>0.5黑</v>
          </cell>
          <cell r="F266" t="str">
            <v>半剥13</v>
          </cell>
          <cell r="G266" t="str">
            <v>半剥6.5</v>
          </cell>
          <cell r="J266">
            <v>690</v>
          </cell>
          <cell r="K266">
            <v>0</v>
          </cell>
        </row>
        <row r="267">
          <cell r="A267">
            <v>452</v>
          </cell>
          <cell r="B267" t="str">
            <v>扩展板/X11/6</v>
          </cell>
          <cell r="C267" t="str">
            <v>PLD/8</v>
          </cell>
          <cell r="D267" t="str">
            <v>有地震管制</v>
          </cell>
          <cell r="E267" t="str">
            <v>0.5黑</v>
          </cell>
          <cell r="F267" t="str">
            <v>半剥4</v>
          </cell>
          <cell r="G267" t="str">
            <v>半剥6.5</v>
          </cell>
          <cell r="J267">
            <v>370</v>
          </cell>
          <cell r="K267">
            <v>0</v>
          </cell>
        </row>
        <row r="268">
          <cell r="A268">
            <v>453</v>
          </cell>
          <cell r="B268" t="str">
            <v>CE24</v>
          </cell>
          <cell r="C268" t="str">
            <v>PLD/9</v>
          </cell>
          <cell r="D268" t="str">
            <v>有能量回馈时</v>
          </cell>
          <cell r="E268" t="str">
            <v>0.5黑</v>
          </cell>
          <cell r="F268" t="str">
            <v>红4</v>
          </cell>
          <cell r="G268" t="str">
            <v>半剥6.5</v>
          </cell>
          <cell r="J268">
            <v>690</v>
          </cell>
          <cell r="K268">
            <v>0</v>
          </cell>
          <cell r="L268">
            <v>0</v>
          </cell>
        </row>
        <row r="269">
          <cell r="A269">
            <v>454</v>
          </cell>
          <cell r="B269" t="str">
            <v>KD/20</v>
          </cell>
          <cell r="C269" t="str">
            <v>PLD/10</v>
          </cell>
          <cell r="D269" t="str">
            <v>有能量回馈时</v>
          </cell>
          <cell r="E269" t="str">
            <v>0.5黑</v>
          </cell>
          <cell r="F269" t="str">
            <v>5556T</v>
          </cell>
          <cell r="G269" t="str">
            <v>半剥6.5</v>
          </cell>
          <cell r="J269">
            <v>1660</v>
          </cell>
          <cell r="K269">
            <v>0</v>
          </cell>
        </row>
        <row r="270">
          <cell r="A270">
            <v>455</v>
          </cell>
          <cell r="B270" t="str">
            <v>QFB2/2</v>
          </cell>
          <cell r="C270" t="str">
            <v>PLD/3</v>
          </cell>
          <cell r="D270" t="str">
            <v>高层站</v>
          </cell>
          <cell r="E270" t="str">
            <v>0.75黑</v>
          </cell>
          <cell r="F270" t="str">
            <v>51:蓝针</v>
          </cell>
          <cell r="G270" t="str">
            <v>半剥6.5</v>
          </cell>
          <cell r="I270">
            <v>970</v>
          </cell>
          <cell r="J270">
            <v>1050</v>
          </cell>
          <cell r="K270">
            <v>0</v>
          </cell>
        </row>
        <row r="271">
          <cell r="A271">
            <v>456</v>
          </cell>
          <cell r="B271" t="str">
            <v>QFB2/HN</v>
          </cell>
          <cell r="C271" t="str">
            <v>PLD/4</v>
          </cell>
          <cell r="D271" t="str">
            <v>高层站</v>
          </cell>
          <cell r="E271" t="str">
            <v>0.75黑</v>
          </cell>
          <cell r="F271" t="str">
            <v>52:蓝针</v>
          </cell>
          <cell r="G271" t="str">
            <v>半剥6.5</v>
          </cell>
          <cell r="I271">
            <v>970</v>
          </cell>
          <cell r="J271">
            <v>1050</v>
          </cell>
          <cell r="K271">
            <v>0</v>
          </cell>
        </row>
        <row r="272">
          <cell r="A272">
            <v>457</v>
          </cell>
          <cell r="B272">
            <v>0</v>
          </cell>
          <cell r="C272">
            <v>0</v>
          </cell>
          <cell r="D272">
            <v>0</v>
          </cell>
          <cell r="E272">
            <v>0</v>
          </cell>
          <cell r="J272">
            <v>1590</v>
          </cell>
          <cell r="K272">
            <v>0</v>
          </cell>
        </row>
        <row r="273">
          <cell r="A273">
            <v>458</v>
          </cell>
          <cell r="B273">
            <v>0</v>
          </cell>
          <cell r="C273">
            <v>0</v>
          </cell>
          <cell r="D273">
            <v>0</v>
          </cell>
          <cell r="E273">
            <v>0</v>
          </cell>
          <cell r="J273">
            <v>1590</v>
          </cell>
          <cell r="K273">
            <v>0</v>
          </cell>
        </row>
        <row r="274">
          <cell r="A274">
            <v>459</v>
          </cell>
          <cell r="B274" t="str">
            <v>扩展板/X11/10</v>
          </cell>
          <cell r="C274" t="str">
            <v>KE/11</v>
          </cell>
          <cell r="D274" t="str">
            <v>非通讯停电柜</v>
          </cell>
          <cell r="E274" t="str">
            <v>0.5黑</v>
          </cell>
          <cell r="F274" t="str">
            <v>半剥4</v>
          </cell>
          <cell r="G274" t="str">
            <v>5556T</v>
          </cell>
          <cell r="J274">
            <v>1530</v>
          </cell>
        </row>
        <row r="275">
          <cell r="A275">
            <v>460</v>
          </cell>
          <cell r="B275" t="str">
            <v>KD/15</v>
          </cell>
          <cell r="C275" t="str">
            <v>F3/1</v>
          </cell>
          <cell r="D275" t="str">
            <v>厅外声光报警</v>
          </cell>
          <cell r="E275" t="str">
            <v>0.5黑</v>
          </cell>
          <cell r="F275" t="str">
            <v>5556T</v>
          </cell>
          <cell r="G275" t="str">
            <v>5556T</v>
          </cell>
        </row>
        <row r="276">
          <cell r="A276">
            <v>461</v>
          </cell>
          <cell r="B276" t="str">
            <v>DJZ/-或JMB-</v>
          </cell>
          <cell r="C276" t="str">
            <v>F3/2</v>
          </cell>
          <cell r="D276" t="str">
            <v>厅外声光报警</v>
          </cell>
          <cell r="E276" t="str">
            <v>0.5黑</v>
          </cell>
          <cell r="F276" t="str">
            <v>红4</v>
          </cell>
          <cell r="G276" t="str">
            <v>5556T</v>
          </cell>
        </row>
        <row r="277">
          <cell r="A277">
            <v>462</v>
          </cell>
          <cell r="B277" t="str">
            <v>DC300/1</v>
          </cell>
          <cell r="C277" t="str">
            <v>变频器/+2</v>
          </cell>
          <cell r="D277" t="str">
            <v>1P母线直流停电柜(装配接）</v>
          </cell>
          <cell r="E277" t="str">
            <v>专线</v>
          </cell>
          <cell r="F277" t="str">
            <v>专线</v>
          </cell>
          <cell r="G277" t="str">
            <v>专线</v>
          </cell>
          <cell r="J277" t="str">
            <v>/</v>
          </cell>
        </row>
        <row r="278">
          <cell r="A278">
            <v>463</v>
          </cell>
          <cell r="B278" t="str">
            <v>DC300/4</v>
          </cell>
          <cell r="C278" t="str">
            <v>变频器/-</v>
          </cell>
          <cell r="D278" t="str">
            <v>1P母线直流停电柜(装配接）</v>
          </cell>
          <cell r="E278" t="str">
            <v>专线</v>
          </cell>
          <cell r="F278" t="str">
            <v>专线</v>
          </cell>
          <cell r="G278" t="str">
            <v>专线</v>
          </cell>
          <cell r="H278">
            <v>0</v>
          </cell>
          <cell r="I278">
            <v>0</v>
          </cell>
          <cell r="J278" t="str">
            <v>/</v>
          </cell>
        </row>
        <row r="279">
          <cell r="F279">
            <v>0</v>
          </cell>
          <cell r="H279">
            <v>0</v>
          </cell>
          <cell r="I279">
            <v>0</v>
          </cell>
          <cell r="J279">
            <v>0</v>
          </cell>
        </row>
        <row r="280">
          <cell r="A280">
            <v>801</v>
          </cell>
          <cell r="B280" t="str">
            <v>输入电源/R</v>
          </cell>
          <cell r="C280" t="str">
            <v>变频器/R</v>
          </cell>
          <cell r="D280" t="str">
            <v>标准</v>
          </cell>
          <cell r="E280" t="str">
            <v>黄</v>
          </cell>
          <cell r="F280" t="str">
            <v>半剥11</v>
          </cell>
          <cell r="G280" t="str">
            <v>圆</v>
          </cell>
          <cell r="H280">
            <v>0</v>
          </cell>
          <cell r="I280">
            <v>0</v>
          </cell>
          <cell r="J280">
            <v>0</v>
          </cell>
        </row>
        <row r="281">
          <cell r="A281">
            <v>802</v>
          </cell>
          <cell r="B281" t="str">
            <v>输入电源/S</v>
          </cell>
          <cell r="C281" t="str">
            <v>变频器/S</v>
          </cell>
          <cell r="D281" t="str">
            <v>标准</v>
          </cell>
          <cell r="E281" t="str">
            <v>蓝</v>
          </cell>
          <cell r="F281" t="str">
            <v>半剥11</v>
          </cell>
          <cell r="G281" t="str">
            <v>圆</v>
          </cell>
          <cell r="H281">
            <v>150</v>
          </cell>
          <cell r="J281">
            <v>0</v>
          </cell>
        </row>
        <row r="282">
          <cell r="A282">
            <v>803</v>
          </cell>
          <cell r="B282" t="str">
            <v>输入电源/T</v>
          </cell>
          <cell r="C282" t="str">
            <v>变频器/T</v>
          </cell>
          <cell r="D282" t="str">
            <v>标准</v>
          </cell>
          <cell r="E282" t="str">
            <v>红</v>
          </cell>
          <cell r="F282" t="str">
            <v>半剥11</v>
          </cell>
          <cell r="G282" t="str">
            <v>圆</v>
          </cell>
          <cell r="H282">
            <v>150</v>
          </cell>
          <cell r="J282">
            <v>0</v>
          </cell>
        </row>
        <row r="283">
          <cell r="A283">
            <v>804</v>
          </cell>
          <cell r="B283" t="str">
            <v>变频器/U</v>
          </cell>
          <cell r="C283" t="str">
            <v>MC/1</v>
          </cell>
          <cell r="D283" t="str">
            <v>标准</v>
          </cell>
          <cell r="E283" t="str">
            <v>黄</v>
          </cell>
          <cell r="F283" t="str">
            <v>圆</v>
          </cell>
          <cell r="G283" t="str">
            <v>开叉</v>
          </cell>
          <cell r="H283">
            <v>150</v>
          </cell>
          <cell r="J283">
            <v>0</v>
          </cell>
        </row>
        <row r="284">
          <cell r="A284">
            <v>805</v>
          </cell>
          <cell r="B284" t="str">
            <v>变频器/V</v>
          </cell>
          <cell r="C284" t="str">
            <v>MC/3</v>
          </cell>
          <cell r="D284" t="str">
            <v>标准</v>
          </cell>
          <cell r="E284" t="str">
            <v>蓝</v>
          </cell>
          <cell r="F284" t="str">
            <v>圆</v>
          </cell>
          <cell r="G284" t="str">
            <v>开叉</v>
          </cell>
          <cell r="H284">
            <v>840</v>
          </cell>
        </row>
        <row r="285">
          <cell r="A285">
            <v>806</v>
          </cell>
          <cell r="B285" t="str">
            <v>变频器/W</v>
          </cell>
          <cell r="C285" t="str">
            <v>MC/5</v>
          </cell>
          <cell r="D285" t="str">
            <v>标准</v>
          </cell>
          <cell r="E285" t="str">
            <v>红</v>
          </cell>
          <cell r="F285" t="str">
            <v>圆</v>
          </cell>
          <cell r="G285" t="str">
            <v>开叉</v>
          </cell>
          <cell r="H285">
            <v>820</v>
          </cell>
        </row>
        <row r="286">
          <cell r="A286">
            <v>807</v>
          </cell>
          <cell r="B286" t="str">
            <v>端子排/1U</v>
          </cell>
          <cell r="C286" t="str">
            <v>MC/2</v>
          </cell>
          <cell r="D286" t="str">
            <v>标准</v>
          </cell>
          <cell r="E286" t="str">
            <v>黄</v>
          </cell>
          <cell r="F286" t="str">
            <v>半剥11</v>
          </cell>
          <cell r="G286" t="str">
            <v>开叉</v>
          </cell>
          <cell r="H286">
            <v>800</v>
          </cell>
        </row>
        <row r="287">
          <cell r="A287">
            <v>808</v>
          </cell>
          <cell r="B287" t="str">
            <v>端子排/1V</v>
          </cell>
          <cell r="C287" t="str">
            <v>MC/4</v>
          </cell>
          <cell r="D287" t="str">
            <v>标准</v>
          </cell>
          <cell r="E287" t="str">
            <v>蓝</v>
          </cell>
          <cell r="F287" t="str">
            <v>半剥11</v>
          </cell>
          <cell r="G287" t="str">
            <v>开叉</v>
          </cell>
        </row>
        <row r="288">
          <cell r="A288">
            <v>809</v>
          </cell>
          <cell r="B288" t="str">
            <v>端子排/1W</v>
          </cell>
          <cell r="C288" t="str">
            <v>MC/6</v>
          </cell>
          <cell r="D288" t="str">
            <v>标准</v>
          </cell>
          <cell r="E288" t="str">
            <v>红</v>
          </cell>
          <cell r="F288" t="str">
            <v>半剥11</v>
          </cell>
          <cell r="G288" t="str">
            <v>开叉</v>
          </cell>
        </row>
        <row r="289">
          <cell r="A289">
            <v>810</v>
          </cell>
          <cell r="B289" t="str">
            <v>变频器/(+)或+或+2</v>
          </cell>
          <cell r="C289" t="str">
            <v>电阻箱/R-1</v>
          </cell>
          <cell r="D289" t="str">
            <v>标准</v>
          </cell>
          <cell r="E289" t="str">
            <v>白</v>
          </cell>
          <cell r="H289">
            <v>1200</v>
          </cell>
        </row>
        <row r="290">
          <cell r="A290">
            <v>811</v>
          </cell>
          <cell r="B290" t="str">
            <v>变频器/BR或B</v>
          </cell>
          <cell r="C290" t="str">
            <v>电阻箱/R-2</v>
          </cell>
          <cell r="D290" t="str">
            <v>标准</v>
          </cell>
          <cell r="E290" t="str">
            <v>白</v>
          </cell>
          <cell r="H290">
            <v>1210</v>
          </cell>
        </row>
        <row r="291">
          <cell r="A291">
            <v>812</v>
          </cell>
          <cell r="B291" t="str">
            <v>变频器/P或+或P1</v>
          </cell>
          <cell r="C291" t="str">
            <v>DKQ/1</v>
          </cell>
          <cell r="D291" t="str">
            <v>有EMC</v>
          </cell>
          <cell r="E291" t="str">
            <v>黄</v>
          </cell>
          <cell r="F291" t="str">
            <v>圆</v>
          </cell>
          <cell r="G291" t="str">
            <v>圆</v>
          </cell>
        </row>
        <row r="292">
          <cell r="A292">
            <v>813</v>
          </cell>
          <cell r="B292" t="str">
            <v>变频器/(+)或+2或+</v>
          </cell>
          <cell r="C292" t="str">
            <v>DKQ/2</v>
          </cell>
          <cell r="D292" t="str">
            <v>有EMC</v>
          </cell>
          <cell r="E292" t="str">
            <v>蓝</v>
          </cell>
          <cell r="F292" t="str">
            <v>圆</v>
          </cell>
          <cell r="G292" t="str">
            <v>圆</v>
          </cell>
        </row>
        <row r="293">
          <cell r="A293">
            <v>814</v>
          </cell>
          <cell r="B293" t="str">
            <v>变频器/(+)或+2</v>
          </cell>
          <cell r="C293" t="str">
            <v>能量装置AFE/1</v>
          </cell>
          <cell r="D293" t="str">
            <v>有能量</v>
          </cell>
          <cell r="E293" t="str">
            <v>黄</v>
          </cell>
          <cell r="F293" t="str">
            <v>圆</v>
          </cell>
          <cell r="G293" t="str">
            <v>半剥11</v>
          </cell>
          <cell r="H293" t="str">
            <v>600/590</v>
          </cell>
        </row>
        <row r="294">
          <cell r="A294">
            <v>815</v>
          </cell>
          <cell r="B294" t="str">
            <v>变频器/(-)</v>
          </cell>
          <cell r="C294" t="str">
            <v>能量装置AFE/2</v>
          </cell>
          <cell r="D294" t="str">
            <v>有能量</v>
          </cell>
          <cell r="E294" t="str">
            <v>蓝</v>
          </cell>
          <cell r="F294" t="str">
            <v>圆</v>
          </cell>
          <cell r="G294" t="str">
            <v>半剥11</v>
          </cell>
        </row>
        <row r="295">
          <cell r="A295">
            <v>816</v>
          </cell>
          <cell r="B295" t="str">
            <v>变频器/PE</v>
          </cell>
          <cell r="C295" t="str">
            <v>PE</v>
          </cell>
          <cell r="D295" t="str">
            <v>标准</v>
          </cell>
          <cell r="E295" t="str">
            <v>黄绿</v>
          </cell>
          <cell r="F295" t="str">
            <v>圆</v>
          </cell>
          <cell r="G295" t="str">
            <v>圆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5"/>
  <sheetViews>
    <sheetView tabSelected="1" view="pageBreakPreview" zoomScale="85" zoomScaleNormal="100" zoomScaleSheetLayoutView="85" workbookViewId="0">
      <selection activeCell="I9" sqref="I9"/>
    </sheetView>
  </sheetViews>
  <sheetFormatPr defaultRowHeight="18" customHeight="1" x14ac:dyDescent="0.15"/>
  <cols>
    <col min="1" max="1" width="14.25" style="19" customWidth="1"/>
    <col min="2" max="2" width="18.75" style="18" customWidth="1"/>
    <col min="3" max="3" width="16.625" style="18" customWidth="1"/>
    <col min="4" max="4" width="8.625" style="18" customWidth="1"/>
    <col min="5" max="5" width="16.625" style="18" customWidth="1"/>
    <col min="6" max="6" width="18.5" style="19" customWidth="1"/>
    <col min="7" max="7" width="23.625" style="19" customWidth="1"/>
    <col min="8" max="8" width="30.625" style="19" customWidth="1"/>
    <col min="9" max="9" width="27.875" style="19" customWidth="1"/>
    <col min="10" max="10" width="19.125" style="20" customWidth="1"/>
    <col min="11" max="16384" width="9" style="19"/>
  </cols>
  <sheetData>
    <row r="1" spans="1:10" ht="26.1" customHeight="1" x14ac:dyDescent="0.15">
      <c r="A1" s="77" t="s">
        <v>457</v>
      </c>
      <c r="B1" s="75" t="s">
        <v>468</v>
      </c>
      <c r="C1" s="75"/>
      <c r="D1" s="75"/>
      <c r="E1" s="75"/>
      <c r="F1" s="75"/>
      <c r="G1" s="75"/>
      <c r="H1" s="75"/>
      <c r="I1" s="27" t="s">
        <v>454</v>
      </c>
      <c r="J1" s="27" t="s">
        <v>467</v>
      </c>
    </row>
    <row r="2" spans="1:10" ht="26.1" customHeight="1" x14ac:dyDescent="0.15">
      <c r="A2" s="78"/>
      <c r="B2" s="76"/>
      <c r="C2" s="76"/>
      <c r="D2" s="76"/>
      <c r="E2" s="76"/>
      <c r="F2" s="76"/>
      <c r="G2" s="76"/>
      <c r="H2" s="76"/>
      <c r="I2" s="27" t="s">
        <v>455</v>
      </c>
      <c r="J2" s="27" t="s">
        <v>523</v>
      </c>
    </row>
    <row r="3" spans="1:10" ht="26.1" customHeight="1" x14ac:dyDescent="0.15">
      <c r="A3" s="77" t="s">
        <v>513</v>
      </c>
      <c r="B3" s="79"/>
      <c r="C3" s="77" t="s">
        <v>469</v>
      </c>
      <c r="D3" s="75"/>
      <c r="E3" s="75"/>
      <c r="F3" s="75"/>
      <c r="G3" s="75"/>
      <c r="H3" s="75"/>
      <c r="I3" s="27" t="s">
        <v>456</v>
      </c>
      <c r="J3" s="29" t="s">
        <v>556</v>
      </c>
    </row>
    <row r="4" spans="1:10" ht="26.1" customHeight="1" x14ac:dyDescent="0.15">
      <c r="A4" s="78"/>
      <c r="B4" s="80"/>
      <c r="C4" s="78"/>
      <c r="D4" s="76"/>
      <c r="E4" s="76"/>
      <c r="F4" s="76"/>
      <c r="G4" s="76"/>
      <c r="H4" s="76"/>
      <c r="I4" s="28" t="s">
        <v>5</v>
      </c>
      <c r="J4" s="28" t="s">
        <v>502</v>
      </c>
    </row>
    <row r="5" spans="1:10" ht="26.1" customHeight="1" x14ac:dyDescent="0.15">
      <c r="A5" s="81" t="s">
        <v>317</v>
      </c>
      <c r="B5" s="81"/>
      <c r="C5" s="81"/>
      <c r="D5" s="81"/>
      <c r="E5" s="81"/>
      <c r="F5" s="81"/>
      <c r="G5" s="81"/>
      <c r="H5" s="81"/>
      <c r="I5" s="81"/>
      <c r="J5" s="30" t="s">
        <v>555</v>
      </c>
    </row>
    <row r="6" spans="1:10" ht="31.5" customHeight="1" x14ac:dyDescent="0.15">
      <c r="A6" s="31" t="s">
        <v>0</v>
      </c>
      <c r="B6" s="33" t="s">
        <v>1</v>
      </c>
      <c r="C6" s="33" t="s">
        <v>2</v>
      </c>
      <c r="D6" s="31" t="s">
        <v>6</v>
      </c>
      <c r="E6" s="33" t="s">
        <v>8</v>
      </c>
      <c r="F6" s="31" t="s">
        <v>3</v>
      </c>
      <c r="G6" s="31" t="s">
        <v>4</v>
      </c>
      <c r="H6" s="31" t="s">
        <v>5</v>
      </c>
      <c r="I6" s="31" t="s">
        <v>7</v>
      </c>
      <c r="J6" s="32"/>
    </row>
    <row r="7" spans="1:10" ht="18" customHeight="1" x14ac:dyDescent="0.15">
      <c r="A7" s="32" t="s">
        <v>9</v>
      </c>
      <c r="B7" s="33"/>
      <c r="C7" s="33"/>
      <c r="D7" s="31"/>
      <c r="E7" s="59"/>
      <c r="F7" s="31"/>
      <c r="G7" s="31"/>
      <c r="H7" s="31"/>
      <c r="I7" s="31"/>
      <c r="J7" s="32"/>
    </row>
    <row r="8" spans="1:10" ht="18" customHeight="1" x14ac:dyDescent="0.15">
      <c r="A8" s="24">
        <v>1</v>
      </c>
      <c r="B8" s="33" t="s">
        <v>10</v>
      </c>
      <c r="C8" s="33" t="s">
        <v>11</v>
      </c>
      <c r="D8" s="21" t="s">
        <v>15</v>
      </c>
      <c r="E8" s="59">
        <v>660</v>
      </c>
      <c r="F8" s="21" t="s">
        <v>12</v>
      </c>
      <c r="G8" s="21" t="s">
        <v>13</v>
      </c>
      <c r="H8" s="21" t="s">
        <v>14</v>
      </c>
      <c r="I8" s="21" t="s">
        <v>10</v>
      </c>
      <c r="J8" s="32"/>
    </row>
    <row r="9" spans="1:10" ht="18" customHeight="1" x14ac:dyDescent="0.15">
      <c r="A9" s="24">
        <v>2</v>
      </c>
      <c r="B9" s="38" t="s">
        <v>16</v>
      </c>
      <c r="C9" s="33" t="s">
        <v>17</v>
      </c>
      <c r="D9" s="21" t="s">
        <v>15</v>
      </c>
      <c r="E9" s="59">
        <v>790</v>
      </c>
      <c r="F9" s="21" t="s">
        <v>12</v>
      </c>
      <c r="G9" s="21" t="s">
        <v>13</v>
      </c>
      <c r="H9" s="21" t="s">
        <v>14</v>
      </c>
      <c r="I9" s="21" t="s">
        <v>18</v>
      </c>
      <c r="J9" s="32"/>
    </row>
    <row r="10" spans="1:10" ht="18" customHeight="1" x14ac:dyDescent="0.15">
      <c r="A10" s="24">
        <v>3</v>
      </c>
      <c r="B10" s="33" t="s">
        <v>19</v>
      </c>
      <c r="C10" s="33" t="s">
        <v>20</v>
      </c>
      <c r="D10" s="21" t="s">
        <v>15</v>
      </c>
      <c r="E10" s="59">
        <v>1210</v>
      </c>
      <c r="F10" s="21" t="s">
        <v>12</v>
      </c>
      <c r="G10" s="21" t="s">
        <v>13</v>
      </c>
      <c r="H10" s="21" t="s">
        <v>14</v>
      </c>
      <c r="I10" s="21" t="s">
        <v>19</v>
      </c>
      <c r="J10" s="32"/>
    </row>
    <row r="11" spans="1:10" ht="18" customHeight="1" x14ac:dyDescent="0.15">
      <c r="A11" s="24">
        <v>4</v>
      </c>
      <c r="B11" s="33" t="s">
        <v>21</v>
      </c>
      <c r="C11" s="33" t="s">
        <v>22</v>
      </c>
      <c r="D11" s="21" t="s">
        <v>15</v>
      </c>
      <c r="E11" s="59">
        <v>900</v>
      </c>
      <c r="F11" s="21" t="s">
        <v>12</v>
      </c>
      <c r="G11" s="21" t="s">
        <v>13</v>
      </c>
      <c r="H11" s="21" t="s">
        <v>14</v>
      </c>
      <c r="I11" s="21" t="s">
        <v>21</v>
      </c>
      <c r="J11" s="32"/>
    </row>
    <row r="12" spans="1:10" ht="18" customHeight="1" x14ac:dyDescent="0.15">
      <c r="A12" s="24">
        <v>5</v>
      </c>
      <c r="B12" s="33" t="s">
        <v>23</v>
      </c>
      <c r="C12" s="33" t="s">
        <v>215</v>
      </c>
      <c r="D12" s="21" t="s">
        <v>15</v>
      </c>
      <c r="E12" s="59">
        <v>720</v>
      </c>
      <c r="F12" s="21" t="s">
        <v>12</v>
      </c>
      <c r="G12" s="21" t="s">
        <v>13</v>
      </c>
      <c r="H12" s="21" t="s">
        <v>14</v>
      </c>
      <c r="I12" s="21" t="s">
        <v>23</v>
      </c>
      <c r="J12" s="32"/>
    </row>
    <row r="13" spans="1:10" ht="18" customHeight="1" x14ac:dyDescent="0.15">
      <c r="A13" s="24">
        <v>6</v>
      </c>
      <c r="B13" s="33" t="s">
        <v>24</v>
      </c>
      <c r="C13" s="33" t="s">
        <v>25</v>
      </c>
      <c r="D13" s="21" t="s">
        <v>15</v>
      </c>
      <c r="E13" s="59">
        <v>720</v>
      </c>
      <c r="F13" s="21" t="s">
        <v>12</v>
      </c>
      <c r="G13" s="21" t="s">
        <v>13</v>
      </c>
      <c r="H13" s="21" t="s">
        <v>26</v>
      </c>
      <c r="I13" s="21" t="s">
        <v>24</v>
      </c>
      <c r="J13" s="32"/>
    </row>
    <row r="14" spans="1:10" ht="18" customHeight="1" x14ac:dyDescent="0.15">
      <c r="A14" s="24">
        <v>7</v>
      </c>
      <c r="B14" s="33" t="s">
        <v>27</v>
      </c>
      <c r="C14" s="33" t="s">
        <v>28</v>
      </c>
      <c r="D14" s="21" t="s">
        <v>15</v>
      </c>
      <c r="E14" s="59">
        <v>640</v>
      </c>
      <c r="F14" s="21" t="s">
        <v>12</v>
      </c>
      <c r="G14" s="21" t="s">
        <v>13</v>
      </c>
      <c r="H14" s="21" t="s">
        <v>14</v>
      </c>
      <c r="I14" s="21" t="s">
        <v>27</v>
      </c>
      <c r="J14" s="32"/>
    </row>
    <row r="15" spans="1:10" ht="18" customHeight="1" x14ac:dyDescent="0.15">
      <c r="A15" s="24">
        <v>8</v>
      </c>
      <c r="B15" s="33" t="s">
        <v>29</v>
      </c>
      <c r="C15" s="33" t="s">
        <v>30</v>
      </c>
      <c r="D15" s="21" t="s">
        <v>15</v>
      </c>
      <c r="E15" s="59">
        <v>750</v>
      </c>
      <c r="F15" s="21" t="s">
        <v>12</v>
      </c>
      <c r="G15" s="21" t="s">
        <v>13</v>
      </c>
      <c r="H15" s="21" t="s">
        <v>14</v>
      </c>
      <c r="I15" s="21" t="s">
        <v>29</v>
      </c>
      <c r="J15" s="32"/>
    </row>
    <row r="16" spans="1:10" ht="18" customHeight="1" x14ac:dyDescent="0.15">
      <c r="A16" s="24">
        <v>9</v>
      </c>
      <c r="B16" s="33" t="s">
        <v>31</v>
      </c>
      <c r="C16" s="33" t="s">
        <v>32</v>
      </c>
      <c r="D16" s="21" t="s">
        <v>15</v>
      </c>
      <c r="E16" s="59">
        <v>670</v>
      </c>
      <c r="F16" s="21" t="s">
        <v>12</v>
      </c>
      <c r="G16" s="21" t="s">
        <v>13</v>
      </c>
      <c r="H16" s="21" t="s">
        <v>26</v>
      </c>
      <c r="I16" s="21" t="s">
        <v>31</v>
      </c>
      <c r="J16" s="32"/>
    </row>
    <row r="17" spans="1:10" ht="18" customHeight="1" x14ac:dyDescent="0.15">
      <c r="A17" s="24">
        <v>10</v>
      </c>
      <c r="B17" s="33" t="s">
        <v>33</v>
      </c>
      <c r="C17" s="33" t="s">
        <v>34</v>
      </c>
      <c r="D17" s="21" t="s">
        <v>15</v>
      </c>
      <c r="E17" s="59">
        <v>1120</v>
      </c>
      <c r="F17" s="21" t="s">
        <v>12</v>
      </c>
      <c r="G17" s="21" t="s">
        <v>13</v>
      </c>
      <c r="H17" s="21" t="s">
        <v>14</v>
      </c>
      <c r="I17" s="21" t="s">
        <v>33</v>
      </c>
      <c r="J17" s="32"/>
    </row>
    <row r="18" spans="1:10" ht="18" customHeight="1" x14ac:dyDescent="0.15">
      <c r="A18" s="24">
        <v>11</v>
      </c>
      <c r="B18" s="33" t="s">
        <v>35</v>
      </c>
      <c r="C18" s="33" t="s">
        <v>36</v>
      </c>
      <c r="D18" s="21" t="s">
        <v>15</v>
      </c>
      <c r="E18" s="59">
        <v>1030</v>
      </c>
      <c r="F18" s="21" t="s">
        <v>12</v>
      </c>
      <c r="G18" s="21" t="s">
        <v>13</v>
      </c>
      <c r="H18" s="21" t="s">
        <v>37</v>
      </c>
      <c r="I18" s="21" t="s">
        <v>35</v>
      </c>
      <c r="J18" s="32"/>
    </row>
    <row r="19" spans="1:10" ht="18" customHeight="1" x14ac:dyDescent="0.15">
      <c r="A19" s="24">
        <v>12</v>
      </c>
      <c r="B19" s="33" t="s">
        <v>38</v>
      </c>
      <c r="C19" s="33" t="s">
        <v>39</v>
      </c>
      <c r="D19" s="21" t="s">
        <v>15</v>
      </c>
      <c r="E19" s="59">
        <v>1000</v>
      </c>
      <c r="F19" s="21" t="s">
        <v>12</v>
      </c>
      <c r="G19" s="21" t="s">
        <v>13</v>
      </c>
      <c r="H19" s="21" t="s">
        <v>14</v>
      </c>
      <c r="I19" s="21" t="s">
        <v>38</v>
      </c>
      <c r="J19" s="32"/>
    </row>
    <row r="20" spans="1:10" ht="18" customHeight="1" x14ac:dyDescent="0.15">
      <c r="A20" s="24">
        <v>13</v>
      </c>
      <c r="B20" s="33" t="s">
        <v>40</v>
      </c>
      <c r="C20" s="33" t="s">
        <v>41</v>
      </c>
      <c r="D20" s="21" t="s">
        <v>15</v>
      </c>
      <c r="E20" s="59">
        <v>1130</v>
      </c>
      <c r="F20" s="21" t="s">
        <v>12</v>
      </c>
      <c r="G20" s="21" t="s">
        <v>13</v>
      </c>
      <c r="H20" s="21" t="s">
        <v>14</v>
      </c>
      <c r="I20" s="21" t="s">
        <v>40</v>
      </c>
      <c r="J20" s="32"/>
    </row>
    <row r="21" spans="1:10" ht="18" customHeight="1" x14ac:dyDescent="0.15">
      <c r="A21" s="22" t="s">
        <v>42</v>
      </c>
      <c r="B21" s="33"/>
      <c r="C21" s="33"/>
      <c r="D21" s="21"/>
      <c r="E21" s="59"/>
      <c r="F21" s="21"/>
      <c r="G21" s="21"/>
      <c r="H21" s="21"/>
      <c r="I21" s="21"/>
      <c r="J21" s="32"/>
    </row>
    <row r="22" spans="1:10" ht="18" customHeight="1" x14ac:dyDescent="0.15">
      <c r="A22" s="24">
        <v>14</v>
      </c>
      <c r="B22" s="33" t="s">
        <v>43</v>
      </c>
      <c r="C22" s="33" t="s">
        <v>44</v>
      </c>
      <c r="D22" s="21" t="s">
        <v>15</v>
      </c>
      <c r="E22" s="59">
        <v>1120</v>
      </c>
      <c r="F22" s="21" t="s">
        <v>12</v>
      </c>
      <c r="G22" s="21" t="s">
        <v>398</v>
      </c>
      <c r="H22" s="21" t="s">
        <v>14</v>
      </c>
      <c r="I22" s="21" t="s">
        <v>43</v>
      </c>
      <c r="J22" s="32" t="s">
        <v>395</v>
      </c>
    </row>
    <row r="23" spans="1:10" ht="18" customHeight="1" x14ac:dyDescent="0.15">
      <c r="A23" s="24">
        <v>15</v>
      </c>
      <c r="B23" s="33" t="s">
        <v>45</v>
      </c>
      <c r="C23" s="33" t="s">
        <v>46</v>
      </c>
      <c r="D23" s="21" t="s">
        <v>15</v>
      </c>
      <c r="E23" s="59">
        <v>1220</v>
      </c>
      <c r="F23" s="21" t="s">
        <v>12</v>
      </c>
      <c r="G23" s="21" t="s">
        <v>398</v>
      </c>
      <c r="H23" s="21" t="s">
        <v>14</v>
      </c>
      <c r="I23" s="21" t="s">
        <v>45</v>
      </c>
      <c r="J23" s="32" t="s">
        <v>394</v>
      </c>
    </row>
    <row r="24" spans="1:10" ht="18" customHeight="1" x14ac:dyDescent="0.15">
      <c r="A24" s="24">
        <v>16</v>
      </c>
      <c r="B24" s="33" t="s">
        <v>47</v>
      </c>
      <c r="C24" s="33" t="s">
        <v>48</v>
      </c>
      <c r="D24" s="21" t="s">
        <v>15</v>
      </c>
      <c r="E24" s="59">
        <v>1090</v>
      </c>
      <c r="F24" s="21" t="s">
        <v>12</v>
      </c>
      <c r="G24" s="21" t="s">
        <v>398</v>
      </c>
      <c r="H24" s="21" t="s">
        <v>14</v>
      </c>
      <c r="I24" s="21" t="s">
        <v>47</v>
      </c>
      <c r="J24" s="32" t="s">
        <v>396</v>
      </c>
    </row>
    <row r="25" spans="1:10" ht="18" customHeight="1" x14ac:dyDescent="0.15">
      <c r="A25" s="24">
        <v>17</v>
      </c>
      <c r="B25" s="33" t="s">
        <v>49</v>
      </c>
      <c r="C25" s="33" t="s">
        <v>50</v>
      </c>
      <c r="D25" s="21" t="s">
        <v>15</v>
      </c>
      <c r="E25" s="59">
        <v>900</v>
      </c>
      <c r="F25" s="21" t="s">
        <v>12</v>
      </c>
      <c r="G25" s="21" t="s">
        <v>13</v>
      </c>
      <c r="H25" s="21" t="s">
        <v>51</v>
      </c>
      <c r="I25" s="21" t="s">
        <v>49</v>
      </c>
      <c r="J25" s="32"/>
    </row>
    <row r="26" spans="1:10" ht="18" customHeight="1" x14ac:dyDescent="0.15">
      <c r="A26" s="24">
        <v>18</v>
      </c>
      <c r="B26" s="33" t="s">
        <v>52</v>
      </c>
      <c r="C26" s="33" t="s">
        <v>53</v>
      </c>
      <c r="D26" s="21" t="s">
        <v>15</v>
      </c>
      <c r="E26" s="59">
        <v>740</v>
      </c>
      <c r="F26" s="21" t="s">
        <v>12</v>
      </c>
      <c r="G26" s="21" t="s">
        <v>13</v>
      </c>
      <c r="H26" s="21" t="s">
        <v>14</v>
      </c>
      <c r="I26" s="21" t="s">
        <v>52</v>
      </c>
      <c r="J26" s="32"/>
    </row>
    <row r="27" spans="1:10" ht="18" customHeight="1" x14ac:dyDescent="0.15">
      <c r="A27" s="24">
        <v>19</v>
      </c>
      <c r="B27" s="33" t="s">
        <v>54</v>
      </c>
      <c r="C27" s="33" t="s">
        <v>55</v>
      </c>
      <c r="D27" s="21" t="s">
        <v>15</v>
      </c>
      <c r="E27" s="59">
        <v>920</v>
      </c>
      <c r="F27" s="21" t="s">
        <v>12</v>
      </c>
      <c r="G27" s="21" t="s">
        <v>13</v>
      </c>
      <c r="H27" s="21" t="s">
        <v>14</v>
      </c>
      <c r="I27" s="21" t="s">
        <v>54</v>
      </c>
      <c r="J27" s="32"/>
    </row>
    <row r="28" spans="1:10" ht="18" customHeight="1" x14ac:dyDescent="0.15">
      <c r="A28" s="24">
        <v>20</v>
      </c>
      <c r="B28" s="33" t="s">
        <v>56</v>
      </c>
      <c r="C28" s="33" t="s">
        <v>57</v>
      </c>
      <c r="D28" s="21" t="s">
        <v>15</v>
      </c>
      <c r="E28" s="59">
        <v>830</v>
      </c>
      <c r="F28" s="21" t="s">
        <v>12</v>
      </c>
      <c r="G28" s="21" t="s">
        <v>13</v>
      </c>
      <c r="H28" s="21" t="s">
        <v>14</v>
      </c>
      <c r="I28" s="21" t="s">
        <v>56</v>
      </c>
      <c r="J28" s="32"/>
    </row>
    <row r="29" spans="1:10" ht="18" customHeight="1" x14ac:dyDescent="0.15">
      <c r="A29" s="24">
        <v>21</v>
      </c>
      <c r="B29" s="33" t="s">
        <v>58</v>
      </c>
      <c r="C29" s="33" t="s">
        <v>59</v>
      </c>
      <c r="D29" s="21" t="s">
        <v>15</v>
      </c>
      <c r="E29" s="59">
        <v>710</v>
      </c>
      <c r="F29" s="37" t="s">
        <v>12</v>
      </c>
      <c r="G29" s="37" t="s">
        <v>13</v>
      </c>
      <c r="H29" s="21" t="s">
        <v>60</v>
      </c>
      <c r="I29" s="21" t="s">
        <v>58</v>
      </c>
      <c r="J29" s="32"/>
    </row>
    <row r="30" spans="1:10" ht="18" customHeight="1" x14ac:dyDescent="0.15">
      <c r="A30" s="24">
        <v>22</v>
      </c>
      <c r="B30" s="33" t="s">
        <v>61</v>
      </c>
      <c r="C30" s="33" t="s">
        <v>62</v>
      </c>
      <c r="D30" s="21" t="s">
        <v>15</v>
      </c>
      <c r="E30" s="59">
        <v>1080</v>
      </c>
      <c r="F30" s="37" t="s">
        <v>12</v>
      </c>
      <c r="G30" s="37" t="s">
        <v>398</v>
      </c>
      <c r="H30" s="21" t="s">
        <v>63</v>
      </c>
      <c r="I30" s="21">
        <v>0</v>
      </c>
      <c r="J30" s="32" t="s">
        <v>397</v>
      </c>
    </row>
    <row r="31" spans="1:10" ht="18" customHeight="1" x14ac:dyDescent="0.15">
      <c r="A31" s="22" t="s">
        <v>64</v>
      </c>
      <c r="B31" s="33"/>
      <c r="C31" s="33"/>
      <c r="D31" s="21"/>
      <c r="E31" s="59"/>
      <c r="F31" s="37"/>
      <c r="G31" s="37"/>
      <c r="H31" s="21"/>
      <c r="I31" s="21"/>
      <c r="J31" s="32"/>
    </row>
    <row r="32" spans="1:10" ht="18" customHeight="1" x14ac:dyDescent="0.15">
      <c r="A32" s="24">
        <v>23</v>
      </c>
      <c r="B32" s="33" t="s">
        <v>65</v>
      </c>
      <c r="C32" s="33" t="s">
        <v>303</v>
      </c>
      <c r="D32" s="21" t="s">
        <v>15</v>
      </c>
      <c r="E32" s="59">
        <v>820</v>
      </c>
      <c r="F32" s="37" t="s">
        <v>12</v>
      </c>
      <c r="G32" s="37" t="s">
        <v>13</v>
      </c>
      <c r="H32" s="21" t="s">
        <v>66</v>
      </c>
      <c r="I32" s="21" t="s">
        <v>65</v>
      </c>
      <c r="J32" s="82" t="s">
        <v>267</v>
      </c>
    </row>
    <row r="33" spans="1:10" ht="18" customHeight="1" x14ac:dyDescent="0.15">
      <c r="A33" s="24">
        <v>24</v>
      </c>
      <c r="B33" s="33" t="s">
        <v>67</v>
      </c>
      <c r="C33" s="33" t="s">
        <v>304</v>
      </c>
      <c r="D33" s="21" t="s">
        <v>15</v>
      </c>
      <c r="E33" s="59">
        <v>820</v>
      </c>
      <c r="F33" s="37" t="s">
        <v>12</v>
      </c>
      <c r="G33" s="37" t="s">
        <v>13</v>
      </c>
      <c r="H33" s="21" t="s">
        <v>66</v>
      </c>
      <c r="I33" s="21" t="s">
        <v>67</v>
      </c>
      <c r="J33" s="82"/>
    </row>
    <row r="34" spans="1:10" ht="18" customHeight="1" x14ac:dyDescent="0.15">
      <c r="A34" s="24">
        <v>25</v>
      </c>
      <c r="B34" s="33" t="s">
        <v>68</v>
      </c>
      <c r="C34" s="33" t="s">
        <v>69</v>
      </c>
      <c r="D34" s="21" t="s">
        <v>15</v>
      </c>
      <c r="E34" s="59">
        <v>790</v>
      </c>
      <c r="F34" s="37" t="s">
        <v>12</v>
      </c>
      <c r="G34" s="37" t="s">
        <v>13</v>
      </c>
      <c r="H34" s="21" t="s">
        <v>14</v>
      </c>
      <c r="I34" s="21" t="s">
        <v>68</v>
      </c>
      <c r="J34" s="82"/>
    </row>
    <row r="35" spans="1:10" ht="18" customHeight="1" x14ac:dyDescent="0.15">
      <c r="A35" s="22" t="s">
        <v>305</v>
      </c>
      <c r="B35" s="33"/>
      <c r="C35" s="33"/>
      <c r="D35" s="21"/>
      <c r="E35" s="59"/>
      <c r="F35" s="37">
        <v>25</v>
      </c>
      <c r="G35" s="37">
        <v>21</v>
      </c>
      <c r="H35" s="21"/>
      <c r="I35" s="21"/>
      <c r="J35" s="32"/>
    </row>
    <row r="36" spans="1:10" ht="18" customHeight="1" x14ac:dyDescent="0.15">
      <c r="A36" s="24">
        <v>26</v>
      </c>
      <c r="B36" s="33" t="s">
        <v>464</v>
      </c>
      <c r="C36" s="33" t="s">
        <v>459</v>
      </c>
      <c r="D36" s="21" t="s">
        <v>15</v>
      </c>
      <c r="E36" s="59">
        <v>660</v>
      </c>
      <c r="F36" s="37" t="s">
        <v>404</v>
      </c>
      <c r="G36" s="37" t="s">
        <v>96</v>
      </c>
      <c r="H36" s="21" t="s">
        <v>14</v>
      </c>
      <c r="I36" s="21"/>
      <c r="J36" s="32"/>
    </row>
    <row r="37" spans="1:10" ht="18" customHeight="1" x14ac:dyDescent="0.15">
      <c r="A37" s="24">
        <v>27</v>
      </c>
      <c r="B37" s="59" t="s">
        <v>274</v>
      </c>
      <c r="C37" s="59" t="s">
        <v>524</v>
      </c>
      <c r="D37" s="58" t="s">
        <v>335</v>
      </c>
      <c r="E37" s="59">
        <v>700</v>
      </c>
      <c r="F37" s="59" t="s">
        <v>422</v>
      </c>
      <c r="G37" s="56" t="s">
        <v>96</v>
      </c>
      <c r="H37" s="21" t="s">
        <v>14</v>
      </c>
      <c r="I37" s="21"/>
      <c r="J37" s="57"/>
    </row>
    <row r="38" spans="1:10" ht="18" customHeight="1" x14ac:dyDescent="0.15">
      <c r="A38" s="24">
        <v>28</v>
      </c>
      <c r="B38" s="33" t="s">
        <v>70</v>
      </c>
      <c r="C38" s="33" t="s">
        <v>460</v>
      </c>
      <c r="D38" s="21" t="s">
        <v>15</v>
      </c>
      <c r="E38" s="59">
        <v>660</v>
      </c>
      <c r="F38" s="37" t="s">
        <v>13</v>
      </c>
      <c r="G38" s="37" t="s">
        <v>96</v>
      </c>
      <c r="H38" s="21" t="s">
        <v>14</v>
      </c>
      <c r="I38" s="21">
        <v>0</v>
      </c>
      <c r="J38" s="32" t="s">
        <v>275</v>
      </c>
    </row>
    <row r="39" spans="1:10" ht="18" customHeight="1" x14ac:dyDescent="0.15">
      <c r="A39" s="24">
        <v>29</v>
      </c>
      <c r="B39" s="34" t="s">
        <v>274</v>
      </c>
      <c r="C39" s="34" t="s">
        <v>459</v>
      </c>
      <c r="D39" s="37" t="s">
        <v>15</v>
      </c>
      <c r="E39" s="59">
        <v>800</v>
      </c>
      <c r="F39" s="37" t="s">
        <v>12</v>
      </c>
      <c r="G39" s="37" t="s">
        <v>96</v>
      </c>
      <c r="H39" s="37" t="s">
        <v>14</v>
      </c>
      <c r="I39" s="37" t="s">
        <v>461</v>
      </c>
      <c r="J39" s="32"/>
    </row>
    <row r="40" spans="1:10" ht="18" customHeight="1" x14ac:dyDescent="0.15">
      <c r="A40" s="24">
        <v>30</v>
      </c>
      <c r="B40" s="33" t="s">
        <v>70</v>
      </c>
      <c r="C40" s="33" t="s">
        <v>59</v>
      </c>
      <c r="D40" s="21" t="s">
        <v>15</v>
      </c>
      <c r="E40" s="59">
        <v>280</v>
      </c>
      <c r="F40" s="37" t="s">
        <v>13</v>
      </c>
      <c r="G40" s="37" t="s">
        <v>13</v>
      </c>
      <c r="H40" s="21" t="s">
        <v>14</v>
      </c>
      <c r="I40" s="21">
        <v>0</v>
      </c>
      <c r="J40" s="32" t="s">
        <v>276</v>
      </c>
    </row>
    <row r="41" spans="1:10" ht="18" customHeight="1" x14ac:dyDescent="0.15">
      <c r="A41" s="24">
        <v>31</v>
      </c>
      <c r="B41" s="33" t="s">
        <v>59</v>
      </c>
      <c r="C41" s="33" t="s">
        <v>98</v>
      </c>
      <c r="D41" s="21" t="s">
        <v>15</v>
      </c>
      <c r="E41" s="59">
        <v>350</v>
      </c>
      <c r="F41" s="21" t="s">
        <v>13</v>
      </c>
      <c r="G41" s="21" t="s">
        <v>13</v>
      </c>
      <c r="H41" s="21" t="s">
        <v>14</v>
      </c>
      <c r="I41" s="21">
        <v>0</v>
      </c>
      <c r="J41" s="32" t="s">
        <v>277</v>
      </c>
    </row>
    <row r="42" spans="1:10" ht="18" customHeight="1" x14ac:dyDescent="0.15">
      <c r="A42" s="24">
        <v>32</v>
      </c>
      <c r="B42" s="33" t="s">
        <v>98</v>
      </c>
      <c r="C42" s="33" t="s">
        <v>99</v>
      </c>
      <c r="D42" s="21" t="s">
        <v>15</v>
      </c>
      <c r="E42" s="59">
        <v>350</v>
      </c>
      <c r="F42" s="21" t="s">
        <v>13</v>
      </c>
      <c r="G42" s="21" t="s">
        <v>13</v>
      </c>
      <c r="H42" s="21" t="s">
        <v>51</v>
      </c>
      <c r="I42" s="21">
        <v>0</v>
      </c>
      <c r="J42" s="32" t="s">
        <v>278</v>
      </c>
    </row>
    <row r="43" spans="1:10" ht="18" customHeight="1" x14ac:dyDescent="0.15">
      <c r="A43" s="24">
        <v>33</v>
      </c>
      <c r="B43" s="33" t="s">
        <v>71</v>
      </c>
      <c r="C43" s="33" t="s">
        <v>72</v>
      </c>
      <c r="D43" s="21" t="s">
        <v>74</v>
      </c>
      <c r="E43" s="59">
        <v>660</v>
      </c>
      <c r="F43" s="21" t="s">
        <v>12</v>
      </c>
      <c r="G43" s="21" t="s">
        <v>73</v>
      </c>
      <c r="H43" s="21" t="s">
        <v>14</v>
      </c>
      <c r="I43" s="21" t="s">
        <v>71</v>
      </c>
      <c r="J43" s="84" t="s">
        <v>506</v>
      </c>
    </row>
    <row r="44" spans="1:10" ht="18" customHeight="1" x14ac:dyDescent="0.15">
      <c r="A44" s="24">
        <v>34</v>
      </c>
      <c r="B44" s="33" t="s">
        <v>75</v>
      </c>
      <c r="C44" s="33" t="s">
        <v>76</v>
      </c>
      <c r="D44" s="21" t="s">
        <v>74</v>
      </c>
      <c r="E44" s="59">
        <v>660</v>
      </c>
      <c r="F44" s="21" t="s">
        <v>12</v>
      </c>
      <c r="G44" s="21" t="s">
        <v>73</v>
      </c>
      <c r="H44" s="21" t="s">
        <v>14</v>
      </c>
      <c r="I44" s="21" t="s">
        <v>75</v>
      </c>
      <c r="J44" s="85"/>
    </row>
    <row r="45" spans="1:10" ht="18" customHeight="1" x14ac:dyDescent="0.15">
      <c r="A45" s="24">
        <v>35</v>
      </c>
      <c r="B45" s="33" t="s">
        <v>77</v>
      </c>
      <c r="C45" s="33" t="s">
        <v>78</v>
      </c>
      <c r="D45" s="21" t="s">
        <v>74</v>
      </c>
      <c r="E45" s="59">
        <v>530</v>
      </c>
      <c r="F45" s="21" t="s">
        <v>12</v>
      </c>
      <c r="G45" s="21" t="s">
        <v>73</v>
      </c>
      <c r="H45" s="21" t="s">
        <v>14</v>
      </c>
      <c r="I45" s="21" t="s">
        <v>77</v>
      </c>
      <c r="J45" s="85"/>
    </row>
    <row r="46" spans="1:10" ht="18" customHeight="1" x14ac:dyDescent="0.15">
      <c r="A46" s="24">
        <v>36</v>
      </c>
      <c r="B46" s="33" t="s">
        <v>79</v>
      </c>
      <c r="C46" s="33" t="s">
        <v>80</v>
      </c>
      <c r="D46" s="21" t="s">
        <v>74</v>
      </c>
      <c r="E46" s="59">
        <v>530</v>
      </c>
      <c r="F46" s="21" t="s">
        <v>12</v>
      </c>
      <c r="G46" s="21" t="s">
        <v>73</v>
      </c>
      <c r="H46" s="21" t="s">
        <v>14</v>
      </c>
      <c r="I46" s="21" t="s">
        <v>79</v>
      </c>
      <c r="J46" s="86"/>
    </row>
    <row r="47" spans="1:10" ht="18" customHeight="1" x14ac:dyDescent="0.15">
      <c r="A47" s="22" t="s">
        <v>306</v>
      </c>
      <c r="B47" s="33"/>
      <c r="C47" s="33"/>
      <c r="D47" s="21"/>
      <c r="E47" s="59"/>
      <c r="F47" s="21"/>
      <c r="G47" s="21"/>
      <c r="H47" s="21"/>
      <c r="I47" s="21"/>
      <c r="J47" s="32"/>
    </row>
    <row r="48" spans="1:10" ht="18" customHeight="1" x14ac:dyDescent="0.15">
      <c r="A48" s="24">
        <v>36</v>
      </c>
      <c r="B48" s="33" t="s">
        <v>81</v>
      </c>
      <c r="C48" s="33" t="s">
        <v>82</v>
      </c>
      <c r="D48" s="21" t="s">
        <v>15</v>
      </c>
      <c r="E48" s="59">
        <v>1060</v>
      </c>
      <c r="F48" s="21" t="s">
        <v>12</v>
      </c>
      <c r="G48" s="21" t="s">
        <v>13</v>
      </c>
      <c r="H48" s="21" t="s">
        <v>14</v>
      </c>
      <c r="I48" s="21" t="s">
        <v>81</v>
      </c>
      <c r="J48" s="83" t="s">
        <v>83</v>
      </c>
    </row>
    <row r="49" spans="1:10" ht="18" customHeight="1" x14ac:dyDescent="0.15">
      <c r="A49" s="24">
        <v>37</v>
      </c>
      <c r="B49" s="33" t="s">
        <v>84</v>
      </c>
      <c r="C49" s="33" t="s">
        <v>85</v>
      </c>
      <c r="D49" s="21" t="s">
        <v>15</v>
      </c>
      <c r="E49" s="59">
        <v>1060</v>
      </c>
      <c r="F49" s="21" t="s">
        <v>12</v>
      </c>
      <c r="G49" s="21" t="s">
        <v>13</v>
      </c>
      <c r="H49" s="21" t="s">
        <v>14</v>
      </c>
      <c r="I49" s="21" t="s">
        <v>84</v>
      </c>
      <c r="J49" s="70"/>
    </row>
    <row r="50" spans="1:10" ht="18" customHeight="1" x14ac:dyDescent="0.15">
      <c r="A50" s="24">
        <v>38</v>
      </c>
      <c r="B50" s="33" t="s">
        <v>86</v>
      </c>
      <c r="C50" s="33" t="s">
        <v>87</v>
      </c>
      <c r="D50" s="21" t="s">
        <v>15</v>
      </c>
      <c r="E50" s="59">
        <v>1040</v>
      </c>
      <c r="F50" s="21" t="s">
        <v>12</v>
      </c>
      <c r="G50" s="21" t="s">
        <v>88</v>
      </c>
      <c r="H50" s="21" t="s">
        <v>14</v>
      </c>
      <c r="I50" s="21" t="s">
        <v>86</v>
      </c>
      <c r="J50" s="70"/>
    </row>
    <row r="51" spans="1:10" ht="18" customHeight="1" x14ac:dyDescent="0.15">
      <c r="A51" s="24">
        <v>39</v>
      </c>
      <c r="B51" s="33" t="s">
        <v>89</v>
      </c>
      <c r="C51" s="33" t="s">
        <v>90</v>
      </c>
      <c r="D51" s="21" t="s">
        <v>15</v>
      </c>
      <c r="E51" s="59">
        <v>1040</v>
      </c>
      <c r="F51" s="37" t="s">
        <v>12</v>
      </c>
      <c r="G51" s="37" t="s">
        <v>91</v>
      </c>
      <c r="H51" s="21" t="s">
        <v>14</v>
      </c>
      <c r="I51" s="21" t="s">
        <v>89</v>
      </c>
      <c r="J51" s="70"/>
    </row>
    <row r="52" spans="1:10" ht="18" customHeight="1" x14ac:dyDescent="0.15">
      <c r="A52" s="22" t="s">
        <v>348</v>
      </c>
      <c r="C52" s="33"/>
      <c r="D52" s="33"/>
      <c r="E52" s="59"/>
      <c r="F52" s="37"/>
      <c r="G52" s="37"/>
      <c r="H52" s="21"/>
      <c r="I52" s="21"/>
      <c r="J52" s="32"/>
    </row>
    <row r="53" spans="1:10" ht="18" customHeight="1" x14ac:dyDescent="0.15">
      <c r="A53" s="23">
        <v>40</v>
      </c>
      <c r="B53" s="33" t="s">
        <v>282</v>
      </c>
      <c r="C53" s="33" t="s">
        <v>268</v>
      </c>
      <c r="D53" s="33" t="s">
        <v>74</v>
      </c>
      <c r="E53" s="59">
        <v>430</v>
      </c>
      <c r="F53" s="74" t="s">
        <v>206</v>
      </c>
      <c r="G53" s="34" t="s">
        <v>399</v>
      </c>
      <c r="H53" s="33" t="s">
        <v>14</v>
      </c>
      <c r="I53" s="33">
        <v>0</v>
      </c>
      <c r="J53" s="70" t="s">
        <v>388</v>
      </c>
    </row>
    <row r="54" spans="1:10" ht="18" customHeight="1" x14ac:dyDescent="0.15">
      <c r="A54" s="23">
        <v>41</v>
      </c>
      <c r="B54" s="33" t="s">
        <v>346</v>
      </c>
      <c r="C54" s="33" t="s">
        <v>281</v>
      </c>
      <c r="D54" s="33" t="s">
        <v>74</v>
      </c>
      <c r="E54" s="59">
        <v>1160</v>
      </c>
      <c r="F54" s="74"/>
      <c r="G54" s="34" t="s">
        <v>407</v>
      </c>
      <c r="H54" s="33" t="s">
        <v>14</v>
      </c>
      <c r="I54" s="33"/>
      <c r="J54" s="70"/>
    </row>
    <row r="55" spans="1:10" ht="18" customHeight="1" x14ac:dyDescent="0.15">
      <c r="A55" s="23">
        <v>42</v>
      </c>
      <c r="B55" s="33" t="s">
        <v>298</v>
      </c>
      <c r="C55" s="33" t="s">
        <v>93</v>
      </c>
      <c r="D55" s="33" t="s">
        <v>74</v>
      </c>
      <c r="E55" s="59">
        <v>430</v>
      </c>
      <c r="F55" s="74" t="s">
        <v>206</v>
      </c>
      <c r="G55" s="34" t="s">
        <v>400</v>
      </c>
      <c r="H55" s="33" t="s">
        <v>14</v>
      </c>
      <c r="I55" s="33"/>
      <c r="J55" s="70"/>
    </row>
    <row r="56" spans="1:10" ht="18" customHeight="1" x14ac:dyDescent="0.15">
      <c r="A56" s="23">
        <v>43</v>
      </c>
      <c r="B56" s="33" t="s">
        <v>347</v>
      </c>
      <c r="C56" s="33" t="s">
        <v>283</v>
      </c>
      <c r="D56" s="33" t="s">
        <v>74</v>
      </c>
      <c r="E56" s="59">
        <v>1160</v>
      </c>
      <c r="F56" s="74"/>
      <c r="G56" s="34" t="s">
        <v>408</v>
      </c>
      <c r="H56" s="33" t="s">
        <v>14</v>
      </c>
      <c r="I56" s="33">
        <v>0</v>
      </c>
      <c r="J56" s="70"/>
    </row>
    <row r="57" spans="1:10" ht="18" customHeight="1" x14ac:dyDescent="0.15">
      <c r="A57" s="23">
        <v>44</v>
      </c>
      <c r="B57" s="33" t="s">
        <v>284</v>
      </c>
      <c r="C57" s="33" t="s">
        <v>286</v>
      </c>
      <c r="D57" s="33" t="s">
        <v>74</v>
      </c>
      <c r="E57" s="59">
        <v>1250</v>
      </c>
      <c r="F57" s="34" t="s">
        <v>301</v>
      </c>
      <c r="G57" s="34" t="s">
        <v>408</v>
      </c>
      <c r="H57" s="33" t="s">
        <v>14</v>
      </c>
      <c r="I57" s="33">
        <v>0</v>
      </c>
      <c r="J57" s="70"/>
    </row>
    <row r="58" spans="1:10" ht="18" customHeight="1" x14ac:dyDescent="0.15">
      <c r="A58" s="23">
        <v>45</v>
      </c>
      <c r="B58" s="33" t="s">
        <v>299</v>
      </c>
      <c r="C58" s="33" t="s">
        <v>285</v>
      </c>
      <c r="D58" s="33" t="s">
        <v>74</v>
      </c>
      <c r="E58" s="59">
        <v>1250</v>
      </c>
      <c r="F58" s="74" t="s">
        <v>301</v>
      </c>
      <c r="G58" s="34" t="s">
        <v>401</v>
      </c>
      <c r="H58" s="33" t="s">
        <v>14</v>
      </c>
      <c r="I58" s="33">
        <v>0</v>
      </c>
      <c r="J58" s="70"/>
    </row>
    <row r="59" spans="1:10" ht="18" customHeight="1" x14ac:dyDescent="0.15">
      <c r="A59" s="23">
        <v>46</v>
      </c>
      <c r="B59" s="33" t="s">
        <v>299</v>
      </c>
      <c r="C59" s="33" t="s">
        <v>270</v>
      </c>
      <c r="D59" s="33" t="s">
        <v>344</v>
      </c>
      <c r="E59" s="59">
        <v>790</v>
      </c>
      <c r="F59" s="74"/>
      <c r="G59" s="34" t="s">
        <v>405</v>
      </c>
      <c r="H59" s="33" t="s">
        <v>14</v>
      </c>
      <c r="I59" s="33">
        <v>0</v>
      </c>
      <c r="J59" s="70"/>
    </row>
    <row r="60" spans="1:10" ht="18" customHeight="1" x14ac:dyDescent="0.15">
      <c r="A60" s="23">
        <v>47</v>
      </c>
      <c r="B60" s="33" t="s">
        <v>320</v>
      </c>
      <c r="C60" s="33" t="s">
        <v>270</v>
      </c>
      <c r="D60" s="33" t="s">
        <v>345</v>
      </c>
      <c r="E60" s="59">
        <v>1450</v>
      </c>
      <c r="F60" s="34" t="s">
        <v>402</v>
      </c>
      <c r="G60" s="34" t="s">
        <v>406</v>
      </c>
      <c r="H60" s="33" t="s">
        <v>14</v>
      </c>
      <c r="I60" s="33">
        <v>0</v>
      </c>
      <c r="J60" s="70"/>
    </row>
    <row r="61" spans="1:10" ht="18" customHeight="1" x14ac:dyDescent="0.15">
      <c r="A61" s="23">
        <v>48</v>
      </c>
      <c r="B61" s="33" t="s">
        <v>287</v>
      </c>
      <c r="C61" s="33" t="s">
        <v>289</v>
      </c>
      <c r="D61" s="33" t="s">
        <v>74</v>
      </c>
      <c r="E61" s="59">
        <v>840</v>
      </c>
      <c r="F61" s="74" t="s">
        <v>302</v>
      </c>
      <c r="G61" s="34" t="s">
        <v>12</v>
      </c>
      <c r="H61" s="33" t="s">
        <v>14</v>
      </c>
      <c r="I61" s="33" t="s">
        <v>289</v>
      </c>
      <c r="J61" s="70"/>
    </row>
    <row r="62" spans="1:10" ht="18" customHeight="1" x14ac:dyDescent="0.15">
      <c r="A62" s="23">
        <v>49</v>
      </c>
      <c r="B62" s="33" t="s">
        <v>290</v>
      </c>
      <c r="C62" s="33" t="s">
        <v>291</v>
      </c>
      <c r="D62" s="33" t="s">
        <v>74</v>
      </c>
      <c r="E62" s="59">
        <v>840</v>
      </c>
      <c r="F62" s="74"/>
      <c r="G62" s="34" t="s">
        <v>12</v>
      </c>
      <c r="H62" s="33" t="s">
        <v>14</v>
      </c>
      <c r="I62" s="33" t="s">
        <v>291</v>
      </c>
      <c r="J62" s="70"/>
    </row>
    <row r="63" spans="1:10" ht="18" customHeight="1" x14ac:dyDescent="0.15">
      <c r="A63" s="23">
        <v>50</v>
      </c>
      <c r="B63" s="33" t="s">
        <v>288</v>
      </c>
      <c r="C63" s="33" t="s">
        <v>292</v>
      </c>
      <c r="D63" s="33" t="s">
        <v>74</v>
      </c>
      <c r="E63" s="59">
        <v>840</v>
      </c>
      <c r="F63" s="74" t="s">
        <v>301</v>
      </c>
      <c r="G63" s="34" t="s">
        <v>12</v>
      </c>
      <c r="H63" s="33" t="s">
        <v>14</v>
      </c>
      <c r="I63" s="33" t="s">
        <v>292</v>
      </c>
      <c r="J63" s="70"/>
    </row>
    <row r="64" spans="1:10" ht="18" customHeight="1" x14ac:dyDescent="0.15">
      <c r="A64" s="23">
        <v>51</v>
      </c>
      <c r="B64" s="33" t="s">
        <v>288</v>
      </c>
      <c r="C64" s="33" t="s">
        <v>297</v>
      </c>
      <c r="D64" s="33" t="s">
        <v>74</v>
      </c>
      <c r="E64" s="59">
        <v>840</v>
      </c>
      <c r="F64" s="74"/>
      <c r="G64" s="34" t="s">
        <v>12</v>
      </c>
      <c r="H64" s="33" t="s">
        <v>14</v>
      </c>
      <c r="I64" s="33" t="s">
        <v>403</v>
      </c>
      <c r="J64" s="70"/>
    </row>
    <row r="65" spans="1:10" ht="18" customHeight="1" x14ac:dyDescent="0.15">
      <c r="A65" s="23">
        <v>52</v>
      </c>
      <c r="B65" s="33" t="s">
        <v>293</v>
      </c>
      <c r="C65" s="33" t="s">
        <v>295</v>
      </c>
      <c r="D65" s="33" t="s">
        <v>74</v>
      </c>
      <c r="E65" s="59">
        <v>810</v>
      </c>
      <c r="F65" s="34" t="s">
        <v>301</v>
      </c>
      <c r="G65" s="34" t="s">
        <v>12</v>
      </c>
      <c r="H65" s="33" t="s">
        <v>14</v>
      </c>
      <c r="I65" s="33" t="s">
        <v>295</v>
      </c>
      <c r="J65" s="70"/>
    </row>
    <row r="66" spans="1:10" ht="18" customHeight="1" x14ac:dyDescent="0.15">
      <c r="A66" s="23">
        <v>53</v>
      </c>
      <c r="B66" s="33" t="s">
        <v>294</v>
      </c>
      <c r="C66" s="33" t="s">
        <v>318</v>
      </c>
      <c r="D66" s="33" t="s">
        <v>74</v>
      </c>
      <c r="E66" s="59">
        <v>810</v>
      </c>
      <c r="F66" s="34" t="s">
        <v>301</v>
      </c>
      <c r="G66" s="34" t="s">
        <v>12</v>
      </c>
      <c r="H66" s="33" t="s">
        <v>14</v>
      </c>
      <c r="I66" s="33" t="s">
        <v>319</v>
      </c>
      <c r="J66" s="70"/>
    </row>
    <row r="67" spans="1:10" ht="18" customHeight="1" x14ac:dyDescent="0.15">
      <c r="A67" s="22" t="s">
        <v>296</v>
      </c>
      <c r="B67" s="33"/>
      <c r="C67" s="33"/>
      <c r="D67" s="33"/>
      <c r="E67" s="59"/>
      <c r="F67" s="37"/>
      <c r="G67" s="37"/>
      <c r="H67" s="21"/>
      <c r="I67" s="21"/>
      <c r="J67" s="82" t="s">
        <v>389</v>
      </c>
    </row>
    <row r="68" spans="1:10" ht="18" customHeight="1" x14ac:dyDescent="0.15">
      <c r="A68" s="24">
        <v>54</v>
      </c>
      <c r="B68" s="33" t="s">
        <v>293</v>
      </c>
      <c r="C68" s="33" t="s">
        <v>321</v>
      </c>
      <c r="D68" s="33" t="s">
        <v>74</v>
      </c>
      <c r="E68" s="59">
        <v>980</v>
      </c>
      <c r="F68" s="34" t="s">
        <v>300</v>
      </c>
      <c r="G68" s="37" t="s">
        <v>13</v>
      </c>
      <c r="H68" s="33" t="s">
        <v>14</v>
      </c>
      <c r="I68" s="21">
        <v>0</v>
      </c>
      <c r="J68" s="82"/>
    </row>
    <row r="69" spans="1:10" ht="18" customHeight="1" x14ac:dyDescent="0.15">
      <c r="A69" s="24">
        <v>55</v>
      </c>
      <c r="B69" s="33" t="s">
        <v>294</v>
      </c>
      <c r="C69" s="33" t="s">
        <v>322</v>
      </c>
      <c r="D69" s="33" t="s">
        <v>74</v>
      </c>
      <c r="E69" s="59">
        <v>980</v>
      </c>
      <c r="F69" s="34" t="s">
        <v>300</v>
      </c>
      <c r="G69" s="37" t="s">
        <v>13</v>
      </c>
      <c r="H69" s="33" t="s">
        <v>14</v>
      </c>
      <c r="I69" s="21">
        <v>0</v>
      </c>
      <c r="J69" s="82"/>
    </row>
    <row r="70" spans="1:10" ht="18" customHeight="1" x14ac:dyDescent="0.15">
      <c r="A70" s="24">
        <v>56</v>
      </c>
      <c r="B70" s="33" t="s">
        <v>272</v>
      </c>
      <c r="C70" s="33" t="s">
        <v>94</v>
      </c>
      <c r="D70" s="21" t="s">
        <v>15</v>
      </c>
      <c r="E70" s="59">
        <v>900</v>
      </c>
      <c r="F70" s="37" t="s">
        <v>13</v>
      </c>
      <c r="G70" s="37" t="s">
        <v>13</v>
      </c>
      <c r="H70" s="21" t="s">
        <v>14</v>
      </c>
      <c r="I70" s="21">
        <v>0</v>
      </c>
      <c r="J70" s="82"/>
    </row>
    <row r="71" spans="1:10" ht="18" customHeight="1" x14ac:dyDescent="0.15">
      <c r="A71" s="24">
        <v>57</v>
      </c>
      <c r="B71" s="33" t="s">
        <v>271</v>
      </c>
      <c r="C71" s="33" t="s">
        <v>92</v>
      </c>
      <c r="D71" s="21" t="s">
        <v>15</v>
      </c>
      <c r="E71" s="59">
        <v>900</v>
      </c>
      <c r="F71" s="37" t="s">
        <v>13</v>
      </c>
      <c r="G71" s="37" t="s">
        <v>13</v>
      </c>
      <c r="H71" s="21" t="s">
        <v>14</v>
      </c>
      <c r="I71" s="21">
        <v>0</v>
      </c>
      <c r="J71" s="82"/>
    </row>
    <row r="72" spans="1:10" ht="18" customHeight="1" x14ac:dyDescent="0.15">
      <c r="A72" s="24">
        <v>58</v>
      </c>
      <c r="B72" s="33" t="s">
        <v>269</v>
      </c>
      <c r="C72" s="33" t="s">
        <v>270</v>
      </c>
      <c r="D72" s="21" t="s">
        <v>344</v>
      </c>
      <c r="E72" s="59">
        <v>1220</v>
      </c>
      <c r="F72" s="45" t="s">
        <v>13</v>
      </c>
      <c r="G72" s="37" t="s">
        <v>406</v>
      </c>
      <c r="H72" s="21" t="s">
        <v>14</v>
      </c>
      <c r="I72" s="21">
        <v>0</v>
      </c>
      <c r="J72" s="82"/>
    </row>
    <row r="73" spans="1:10" ht="18" customHeight="1" x14ac:dyDescent="0.15">
      <c r="A73" s="24">
        <v>59</v>
      </c>
      <c r="B73" s="33" t="s">
        <v>273</v>
      </c>
      <c r="C73" s="33" t="s">
        <v>95</v>
      </c>
      <c r="D73" s="21" t="s">
        <v>15</v>
      </c>
      <c r="E73" s="59">
        <v>1130</v>
      </c>
      <c r="F73" s="47" t="s">
        <v>300</v>
      </c>
      <c r="G73" s="37" t="s">
        <v>12</v>
      </c>
      <c r="H73" s="21" t="s">
        <v>14</v>
      </c>
      <c r="I73" s="21" t="s">
        <v>462</v>
      </c>
      <c r="J73" s="82"/>
    </row>
    <row r="74" spans="1:10" ht="18" customHeight="1" x14ac:dyDescent="0.15">
      <c r="A74" s="24">
        <v>60</v>
      </c>
      <c r="B74" s="34" t="s">
        <v>331</v>
      </c>
      <c r="C74" s="34" t="s">
        <v>332</v>
      </c>
      <c r="D74" s="37" t="s">
        <v>335</v>
      </c>
      <c r="E74" s="59">
        <v>950</v>
      </c>
      <c r="F74" s="47" t="s">
        <v>300</v>
      </c>
      <c r="G74" s="37" t="s">
        <v>328</v>
      </c>
      <c r="H74" s="37" t="s">
        <v>14</v>
      </c>
      <c r="I74" s="37">
        <v>0</v>
      </c>
      <c r="J74" s="93" t="s">
        <v>445</v>
      </c>
    </row>
    <row r="75" spans="1:10" ht="18" customHeight="1" x14ac:dyDescent="0.15">
      <c r="A75" s="24">
        <v>61</v>
      </c>
      <c r="B75" s="34" t="s">
        <v>333</v>
      </c>
      <c r="C75" s="34" t="s">
        <v>334</v>
      </c>
      <c r="D75" s="37" t="s">
        <v>15</v>
      </c>
      <c r="E75" s="59">
        <v>810</v>
      </c>
      <c r="F75" s="47" t="s">
        <v>300</v>
      </c>
      <c r="G75" s="37" t="s">
        <v>328</v>
      </c>
      <c r="H75" s="37" t="s">
        <v>14</v>
      </c>
      <c r="I75" s="37">
        <v>0</v>
      </c>
      <c r="J75" s="93"/>
    </row>
    <row r="76" spans="1:10" ht="18" customHeight="1" x14ac:dyDescent="0.15">
      <c r="A76" s="25" t="s">
        <v>409</v>
      </c>
      <c r="B76" s="44"/>
      <c r="C76" s="34"/>
      <c r="D76" s="34"/>
      <c r="E76" s="59"/>
      <c r="F76" s="34"/>
      <c r="G76" s="37"/>
      <c r="H76" s="37"/>
      <c r="I76" s="37"/>
      <c r="J76" s="35"/>
    </row>
    <row r="77" spans="1:10" ht="18" customHeight="1" x14ac:dyDescent="0.15">
      <c r="A77" s="22" t="s">
        <v>453</v>
      </c>
      <c r="B77" s="22"/>
      <c r="C77" s="34"/>
      <c r="D77" s="34"/>
      <c r="E77" s="59"/>
      <c r="F77" s="34"/>
      <c r="G77" s="37"/>
      <c r="H77" s="37"/>
      <c r="I77" s="37"/>
      <c r="J77" s="26"/>
    </row>
    <row r="78" spans="1:10" ht="18" customHeight="1" x14ac:dyDescent="0.15">
      <c r="A78" s="24">
        <v>62</v>
      </c>
      <c r="B78" s="34" t="s">
        <v>410</v>
      </c>
      <c r="C78" s="33" t="s">
        <v>270</v>
      </c>
      <c r="D78" s="37" t="s">
        <v>412</v>
      </c>
      <c r="E78" s="59">
        <v>1320</v>
      </c>
      <c r="F78" s="34" t="s">
        <v>422</v>
      </c>
      <c r="G78" s="34" t="s">
        <v>402</v>
      </c>
      <c r="H78" s="33" t="s">
        <v>14</v>
      </c>
      <c r="I78" s="37"/>
      <c r="J78" s="90" t="s">
        <v>452</v>
      </c>
    </row>
    <row r="79" spans="1:10" ht="18" customHeight="1" x14ac:dyDescent="0.15">
      <c r="A79" s="24">
        <v>63</v>
      </c>
      <c r="B79" s="34" t="s">
        <v>411</v>
      </c>
      <c r="C79" s="33" t="s">
        <v>270</v>
      </c>
      <c r="D79" s="37" t="s">
        <v>412</v>
      </c>
      <c r="E79" s="59">
        <v>1320</v>
      </c>
      <c r="F79" s="34" t="s">
        <v>422</v>
      </c>
      <c r="G79" s="34" t="s">
        <v>402</v>
      </c>
      <c r="H79" s="33" t="s">
        <v>14</v>
      </c>
      <c r="I79" s="37"/>
      <c r="J79" s="91"/>
    </row>
    <row r="80" spans="1:10" ht="18" customHeight="1" x14ac:dyDescent="0.15">
      <c r="A80" s="24">
        <v>64</v>
      </c>
      <c r="B80" s="34" t="s">
        <v>413</v>
      </c>
      <c r="C80" s="33" t="s">
        <v>268</v>
      </c>
      <c r="D80" s="33" t="s">
        <v>74</v>
      </c>
      <c r="E80" s="59">
        <v>1240</v>
      </c>
      <c r="F80" s="34" t="s">
        <v>422</v>
      </c>
      <c r="G80" s="37" t="s">
        <v>423</v>
      </c>
      <c r="H80" s="21" t="s">
        <v>14</v>
      </c>
      <c r="I80" s="37"/>
      <c r="J80" s="91"/>
    </row>
    <row r="81" spans="1:10" ht="18" customHeight="1" x14ac:dyDescent="0.15">
      <c r="A81" s="24">
        <v>65</v>
      </c>
      <c r="B81" s="34" t="s">
        <v>414</v>
      </c>
      <c r="C81" s="33" t="s">
        <v>419</v>
      </c>
      <c r="D81" s="33" t="s">
        <v>74</v>
      </c>
      <c r="E81" s="59">
        <v>1240</v>
      </c>
      <c r="F81" s="34" t="s">
        <v>422</v>
      </c>
      <c r="G81" s="37" t="s">
        <v>423</v>
      </c>
      <c r="H81" s="21" t="s">
        <v>14</v>
      </c>
      <c r="I81" s="37"/>
      <c r="J81" s="91"/>
    </row>
    <row r="82" spans="1:10" ht="18" customHeight="1" x14ac:dyDescent="0.15">
      <c r="A82" s="24">
        <v>66</v>
      </c>
      <c r="B82" s="34" t="s">
        <v>415</v>
      </c>
      <c r="C82" s="33" t="s">
        <v>346</v>
      </c>
      <c r="D82" s="33" t="s">
        <v>74</v>
      </c>
      <c r="E82" s="59">
        <v>970</v>
      </c>
      <c r="F82" s="34" t="s">
        <v>422</v>
      </c>
      <c r="G82" s="37" t="s">
        <v>426</v>
      </c>
      <c r="H82" s="21" t="s">
        <v>14</v>
      </c>
      <c r="I82" s="37"/>
      <c r="J82" s="91"/>
    </row>
    <row r="83" spans="1:10" ht="18" customHeight="1" x14ac:dyDescent="0.15">
      <c r="A83" s="24">
        <v>67</v>
      </c>
      <c r="B83" s="34" t="s">
        <v>416</v>
      </c>
      <c r="C83" s="33" t="s">
        <v>298</v>
      </c>
      <c r="D83" s="33" t="s">
        <v>74</v>
      </c>
      <c r="E83" s="59">
        <v>970</v>
      </c>
      <c r="F83" s="34" t="s">
        <v>422</v>
      </c>
      <c r="G83" s="37" t="s">
        <v>427</v>
      </c>
      <c r="H83" s="21" t="s">
        <v>14</v>
      </c>
      <c r="I83" s="37"/>
      <c r="J83" s="91"/>
    </row>
    <row r="84" spans="1:10" ht="18" customHeight="1" x14ac:dyDescent="0.15">
      <c r="A84" s="24">
        <v>68</v>
      </c>
      <c r="B84" s="33" t="s">
        <v>293</v>
      </c>
      <c r="C84" s="33" t="s">
        <v>295</v>
      </c>
      <c r="D84" s="33" t="s">
        <v>74</v>
      </c>
      <c r="E84" s="59">
        <v>800</v>
      </c>
      <c r="F84" s="37" t="s">
        <v>426</v>
      </c>
      <c r="G84" s="34" t="s">
        <v>422</v>
      </c>
      <c r="H84" s="21" t="s">
        <v>14</v>
      </c>
      <c r="I84" s="37"/>
      <c r="J84" s="91"/>
    </row>
    <row r="85" spans="1:10" ht="18" customHeight="1" x14ac:dyDescent="0.15">
      <c r="A85" s="24">
        <v>69</v>
      </c>
      <c r="B85" s="33" t="s">
        <v>294</v>
      </c>
      <c r="C85" s="33" t="s">
        <v>318</v>
      </c>
      <c r="D85" s="33" t="s">
        <v>74</v>
      </c>
      <c r="E85" s="59">
        <v>800</v>
      </c>
      <c r="F85" s="37" t="s">
        <v>427</v>
      </c>
      <c r="G85" s="34" t="s">
        <v>422</v>
      </c>
      <c r="H85" s="21" t="s">
        <v>14</v>
      </c>
      <c r="I85" s="37"/>
      <c r="J85" s="91"/>
    </row>
    <row r="86" spans="1:10" ht="18" customHeight="1" x14ac:dyDescent="0.15">
      <c r="A86" s="24">
        <v>70</v>
      </c>
      <c r="B86" s="34" t="s">
        <v>417</v>
      </c>
      <c r="C86" s="34" t="s">
        <v>420</v>
      </c>
      <c r="D86" s="33" t="s">
        <v>425</v>
      </c>
      <c r="E86" s="59">
        <v>950</v>
      </c>
      <c r="F86" s="34" t="s">
        <v>422</v>
      </c>
      <c r="G86" s="37" t="s">
        <v>424</v>
      </c>
      <c r="H86" s="21" t="s">
        <v>14</v>
      </c>
      <c r="I86" s="37" t="s">
        <v>432</v>
      </c>
      <c r="J86" s="91"/>
    </row>
    <row r="87" spans="1:10" ht="18" customHeight="1" x14ac:dyDescent="0.15">
      <c r="A87" s="24">
        <v>71</v>
      </c>
      <c r="B87" s="34" t="s">
        <v>418</v>
      </c>
      <c r="C87" s="34" t="s">
        <v>421</v>
      </c>
      <c r="D87" s="33" t="s">
        <v>425</v>
      </c>
      <c r="E87" s="59">
        <v>960</v>
      </c>
      <c r="F87" s="34" t="s">
        <v>422</v>
      </c>
      <c r="G87" s="37" t="s">
        <v>424</v>
      </c>
      <c r="H87" s="21" t="s">
        <v>14</v>
      </c>
      <c r="I87" s="37" t="s">
        <v>433</v>
      </c>
      <c r="J87" s="91"/>
    </row>
    <row r="88" spans="1:10" ht="18" customHeight="1" x14ac:dyDescent="0.15">
      <c r="A88" s="25" t="s">
        <v>451</v>
      </c>
      <c r="B88" s="21"/>
      <c r="C88" s="34"/>
      <c r="D88" s="37"/>
      <c r="E88" s="59"/>
      <c r="F88" s="34"/>
      <c r="G88" s="37"/>
      <c r="H88" s="21"/>
      <c r="I88" s="37"/>
      <c r="J88" s="91"/>
    </row>
    <row r="89" spans="1:10" ht="18" customHeight="1" x14ac:dyDescent="0.15">
      <c r="A89" s="24">
        <v>72</v>
      </c>
      <c r="B89" s="34" t="s">
        <v>428</v>
      </c>
      <c r="C89" s="34" t="s">
        <v>465</v>
      </c>
      <c r="D89" s="33" t="s">
        <v>425</v>
      </c>
      <c r="E89" s="59">
        <v>1050</v>
      </c>
      <c r="F89" s="34" t="s">
        <v>422</v>
      </c>
      <c r="G89" s="34" t="s">
        <v>422</v>
      </c>
      <c r="H89" s="21" t="s">
        <v>14</v>
      </c>
      <c r="I89" s="37" t="s">
        <v>431</v>
      </c>
      <c r="J89" s="91"/>
    </row>
    <row r="90" spans="1:10" ht="18" customHeight="1" x14ac:dyDescent="0.15">
      <c r="A90" s="24">
        <v>73</v>
      </c>
      <c r="B90" s="34" t="s">
        <v>428</v>
      </c>
      <c r="C90" s="34" t="s">
        <v>466</v>
      </c>
      <c r="D90" s="33" t="s">
        <v>425</v>
      </c>
      <c r="E90" s="59">
        <v>700</v>
      </c>
      <c r="F90" s="34" t="s">
        <v>422</v>
      </c>
      <c r="G90" s="37" t="s">
        <v>96</v>
      </c>
      <c r="H90" s="21" t="s">
        <v>14</v>
      </c>
      <c r="I90" s="62" t="s">
        <v>522</v>
      </c>
      <c r="J90" s="91"/>
    </row>
    <row r="91" spans="1:10" ht="18" customHeight="1" x14ac:dyDescent="0.15">
      <c r="A91" s="24">
        <v>74</v>
      </c>
      <c r="B91" s="34" t="s">
        <v>429</v>
      </c>
      <c r="C91" s="34" t="s">
        <v>524</v>
      </c>
      <c r="D91" s="33" t="s">
        <v>425</v>
      </c>
      <c r="E91" s="59">
        <v>700</v>
      </c>
      <c r="F91" s="34" t="s">
        <v>422</v>
      </c>
      <c r="G91" s="37" t="s">
        <v>96</v>
      </c>
      <c r="H91" s="21" t="s">
        <v>14</v>
      </c>
      <c r="I91" s="37"/>
      <c r="J91" s="91"/>
    </row>
    <row r="92" spans="1:10" ht="18" customHeight="1" x14ac:dyDescent="0.15">
      <c r="A92" s="24">
        <v>75</v>
      </c>
      <c r="B92" s="34" t="s">
        <v>430</v>
      </c>
      <c r="C92" s="34" t="s">
        <v>524</v>
      </c>
      <c r="D92" s="33" t="s">
        <v>425</v>
      </c>
      <c r="E92" s="59">
        <v>700</v>
      </c>
      <c r="F92" s="34" t="s">
        <v>422</v>
      </c>
      <c r="G92" s="37" t="s">
        <v>96</v>
      </c>
      <c r="H92" s="21" t="s">
        <v>14</v>
      </c>
      <c r="I92" s="37"/>
      <c r="J92" s="91"/>
    </row>
    <row r="93" spans="1:10" ht="18" customHeight="1" x14ac:dyDescent="0.15">
      <c r="A93" s="24">
        <v>76</v>
      </c>
      <c r="B93" s="33" t="s">
        <v>70</v>
      </c>
      <c r="C93" s="34" t="s">
        <v>525</v>
      </c>
      <c r="D93" s="33" t="s">
        <v>425</v>
      </c>
      <c r="E93" s="59">
        <v>660</v>
      </c>
      <c r="F93" s="37" t="s">
        <v>424</v>
      </c>
      <c r="G93" s="21" t="s">
        <v>96</v>
      </c>
      <c r="H93" s="21" t="s">
        <v>14</v>
      </c>
      <c r="I93" s="37"/>
      <c r="J93" s="91"/>
    </row>
    <row r="94" spans="1:10" ht="18" customHeight="1" x14ac:dyDescent="0.15">
      <c r="A94" s="24">
        <v>77</v>
      </c>
      <c r="B94" s="33" t="s">
        <v>70</v>
      </c>
      <c r="C94" s="33" t="s">
        <v>59</v>
      </c>
      <c r="D94" s="33" t="s">
        <v>425</v>
      </c>
      <c r="E94" s="59">
        <v>280</v>
      </c>
      <c r="F94" s="37" t="s">
        <v>424</v>
      </c>
      <c r="G94" s="37" t="s">
        <v>424</v>
      </c>
      <c r="H94" s="21" t="s">
        <v>14</v>
      </c>
      <c r="I94" s="37"/>
      <c r="J94" s="91"/>
    </row>
    <row r="95" spans="1:10" ht="18" customHeight="1" x14ac:dyDescent="0.15">
      <c r="A95" s="24">
        <v>78</v>
      </c>
      <c r="B95" s="33" t="s">
        <v>59</v>
      </c>
      <c r="C95" s="33" t="s">
        <v>98</v>
      </c>
      <c r="D95" s="33" t="s">
        <v>425</v>
      </c>
      <c r="E95" s="59">
        <v>350</v>
      </c>
      <c r="F95" s="37" t="s">
        <v>424</v>
      </c>
      <c r="G95" s="37" t="s">
        <v>424</v>
      </c>
      <c r="H95" s="21" t="s">
        <v>14</v>
      </c>
      <c r="I95" s="37"/>
      <c r="J95" s="91"/>
    </row>
    <row r="96" spans="1:10" ht="18" customHeight="1" x14ac:dyDescent="0.15">
      <c r="A96" s="24">
        <v>79</v>
      </c>
      <c r="B96" s="33" t="s">
        <v>98</v>
      </c>
      <c r="C96" s="33" t="s">
        <v>99</v>
      </c>
      <c r="D96" s="33" t="s">
        <v>425</v>
      </c>
      <c r="E96" s="59">
        <v>340</v>
      </c>
      <c r="F96" s="37" t="s">
        <v>424</v>
      </c>
      <c r="G96" s="37" t="s">
        <v>424</v>
      </c>
      <c r="H96" s="21" t="s">
        <v>14</v>
      </c>
      <c r="I96" s="37"/>
      <c r="J96" s="91"/>
    </row>
    <row r="97" spans="1:10" ht="18" customHeight="1" x14ac:dyDescent="0.15">
      <c r="A97" s="24">
        <v>80</v>
      </c>
      <c r="B97" s="34" t="s">
        <v>434</v>
      </c>
      <c r="C97" s="34" t="s">
        <v>435</v>
      </c>
      <c r="D97" s="33" t="s">
        <v>425</v>
      </c>
      <c r="E97" s="59">
        <v>1050</v>
      </c>
      <c r="F97" s="34" t="s">
        <v>422</v>
      </c>
      <c r="G97" s="34" t="s">
        <v>422</v>
      </c>
      <c r="H97" s="21" t="s">
        <v>14</v>
      </c>
      <c r="I97" s="37" t="s">
        <v>446</v>
      </c>
      <c r="J97" s="91"/>
    </row>
    <row r="98" spans="1:10" ht="18" customHeight="1" x14ac:dyDescent="0.15">
      <c r="A98" s="24">
        <v>81</v>
      </c>
      <c r="B98" s="34" t="s">
        <v>436</v>
      </c>
      <c r="C98" s="34" t="s">
        <v>440</v>
      </c>
      <c r="D98" s="37" t="s">
        <v>444</v>
      </c>
      <c r="E98" s="59">
        <v>1015</v>
      </c>
      <c r="F98" s="34" t="s">
        <v>422</v>
      </c>
      <c r="G98" s="34" t="s">
        <v>422</v>
      </c>
      <c r="H98" s="21" t="s">
        <v>14</v>
      </c>
      <c r="I98" s="37" t="s">
        <v>447</v>
      </c>
      <c r="J98" s="91"/>
    </row>
    <row r="99" spans="1:10" ht="18" customHeight="1" x14ac:dyDescent="0.15">
      <c r="A99" s="24">
        <v>82</v>
      </c>
      <c r="B99" s="34" t="s">
        <v>437</v>
      </c>
      <c r="C99" s="34" t="s">
        <v>441</v>
      </c>
      <c r="D99" s="37" t="s">
        <v>444</v>
      </c>
      <c r="E99" s="59">
        <v>1015</v>
      </c>
      <c r="F99" s="34" t="s">
        <v>422</v>
      </c>
      <c r="G99" s="34" t="s">
        <v>422</v>
      </c>
      <c r="H99" s="21" t="s">
        <v>14</v>
      </c>
      <c r="I99" s="37" t="s">
        <v>448</v>
      </c>
      <c r="J99" s="91"/>
    </row>
    <row r="100" spans="1:10" ht="18" customHeight="1" x14ac:dyDescent="0.15">
      <c r="A100" s="24">
        <v>83</v>
      </c>
      <c r="B100" s="34" t="s">
        <v>438</v>
      </c>
      <c r="C100" s="34" t="s">
        <v>442</v>
      </c>
      <c r="D100" s="33" t="s">
        <v>425</v>
      </c>
      <c r="E100" s="59">
        <v>1050</v>
      </c>
      <c r="F100" s="34" t="s">
        <v>422</v>
      </c>
      <c r="G100" s="34" t="s">
        <v>422</v>
      </c>
      <c r="H100" s="21" t="s">
        <v>14</v>
      </c>
      <c r="I100" s="37" t="s">
        <v>449</v>
      </c>
      <c r="J100" s="91"/>
    </row>
    <row r="101" spans="1:10" ht="18" customHeight="1" x14ac:dyDescent="0.15">
      <c r="A101" s="24">
        <v>84</v>
      </c>
      <c r="B101" s="34" t="s">
        <v>439</v>
      </c>
      <c r="C101" s="34" t="s">
        <v>443</v>
      </c>
      <c r="D101" s="33" t="s">
        <v>425</v>
      </c>
      <c r="E101" s="59">
        <v>1050</v>
      </c>
      <c r="F101" s="34" t="s">
        <v>422</v>
      </c>
      <c r="G101" s="34" t="s">
        <v>422</v>
      </c>
      <c r="H101" s="21" t="s">
        <v>14</v>
      </c>
      <c r="I101" s="37" t="s">
        <v>450</v>
      </c>
      <c r="J101" s="92"/>
    </row>
    <row r="102" spans="1:10" ht="18" customHeight="1" x14ac:dyDescent="0.15">
      <c r="A102" s="22" t="s">
        <v>97</v>
      </c>
      <c r="B102" s="63"/>
      <c r="C102" s="64"/>
      <c r="D102" s="64"/>
      <c r="E102" s="64"/>
      <c r="F102" s="64"/>
      <c r="G102" s="64"/>
      <c r="H102" s="64"/>
      <c r="I102" s="65"/>
      <c r="J102" s="32"/>
    </row>
    <row r="103" spans="1:10" ht="18" customHeight="1" x14ac:dyDescent="0.15">
      <c r="A103" s="24">
        <v>85</v>
      </c>
      <c r="B103" s="34" t="s">
        <v>100</v>
      </c>
      <c r="C103" s="34" t="s">
        <v>32</v>
      </c>
      <c r="D103" s="37" t="s">
        <v>15</v>
      </c>
      <c r="E103" s="59">
        <v>1000</v>
      </c>
      <c r="F103" s="37" t="s">
        <v>13</v>
      </c>
      <c r="G103" s="37" t="s">
        <v>13</v>
      </c>
      <c r="H103" s="37" t="s">
        <v>101</v>
      </c>
      <c r="I103" s="37">
        <v>0</v>
      </c>
      <c r="J103" s="70" t="s">
        <v>279</v>
      </c>
    </row>
    <row r="104" spans="1:10" ht="18" customHeight="1" x14ac:dyDescent="0.15">
      <c r="A104" s="24">
        <v>86</v>
      </c>
      <c r="B104" s="34" t="s">
        <v>102</v>
      </c>
      <c r="C104" s="34" t="s">
        <v>103</v>
      </c>
      <c r="D104" s="37" t="s">
        <v>15</v>
      </c>
      <c r="E104" s="59">
        <v>480</v>
      </c>
      <c r="F104" s="37" t="s">
        <v>13</v>
      </c>
      <c r="G104" s="37" t="s">
        <v>13</v>
      </c>
      <c r="H104" s="37" t="s">
        <v>14</v>
      </c>
      <c r="I104" s="37">
        <v>0</v>
      </c>
      <c r="J104" s="70"/>
    </row>
    <row r="105" spans="1:10" ht="18" customHeight="1" x14ac:dyDescent="0.15">
      <c r="A105" s="24">
        <v>87</v>
      </c>
      <c r="B105" s="34" t="s">
        <v>104</v>
      </c>
      <c r="C105" s="34" t="s">
        <v>105</v>
      </c>
      <c r="D105" s="37" t="s">
        <v>15</v>
      </c>
      <c r="E105" s="59">
        <v>700</v>
      </c>
      <c r="F105" s="37" t="s">
        <v>13</v>
      </c>
      <c r="G105" s="37" t="s">
        <v>13</v>
      </c>
      <c r="H105" s="37" t="s">
        <v>14</v>
      </c>
      <c r="I105" s="37">
        <v>0</v>
      </c>
      <c r="J105" s="70"/>
    </row>
    <row r="106" spans="1:10" ht="18" customHeight="1" x14ac:dyDescent="0.15">
      <c r="A106" s="24">
        <v>88</v>
      </c>
      <c r="B106" s="34" t="s">
        <v>106</v>
      </c>
      <c r="C106" s="34" t="s">
        <v>107</v>
      </c>
      <c r="D106" s="37" t="s">
        <v>15</v>
      </c>
      <c r="E106" s="59">
        <v>710</v>
      </c>
      <c r="F106" s="37" t="s">
        <v>13</v>
      </c>
      <c r="G106" s="37" t="s">
        <v>13</v>
      </c>
      <c r="H106" s="37" t="s">
        <v>14</v>
      </c>
      <c r="I106" s="37">
        <v>0</v>
      </c>
      <c r="J106" s="70"/>
    </row>
    <row r="107" spans="1:10" ht="18" customHeight="1" x14ac:dyDescent="0.15">
      <c r="A107" s="24">
        <v>89</v>
      </c>
      <c r="B107" s="34" t="s">
        <v>108</v>
      </c>
      <c r="C107" s="34" t="s">
        <v>17</v>
      </c>
      <c r="D107" s="37" t="s">
        <v>15</v>
      </c>
      <c r="E107" s="59">
        <v>400</v>
      </c>
      <c r="F107" s="37" t="s">
        <v>13</v>
      </c>
      <c r="G107" s="37" t="s">
        <v>13</v>
      </c>
      <c r="H107" s="37" t="s">
        <v>14</v>
      </c>
      <c r="I107" s="37">
        <v>0</v>
      </c>
      <c r="J107" s="32"/>
    </row>
    <row r="108" spans="1:10" ht="18" customHeight="1" x14ac:dyDescent="0.15">
      <c r="A108" s="24">
        <v>90</v>
      </c>
      <c r="B108" s="34" t="s">
        <v>108</v>
      </c>
      <c r="C108" s="34" t="s">
        <v>109</v>
      </c>
      <c r="D108" s="37" t="s">
        <v>15</v>
      </c>
      <c r="E108" s="59">
        <v>590</v>
      </c>
      <c r="F108" s="37" t="s">
        <v>13</v>
      </c>
      <c r="G108" s="37" t="s">
        <v>13</v>
      </c>
      <c r="H108" s="37" t="s">
        <v>14</v>
      </c>
      <c r="I108" s="37">
        <v>0</v>
      </c>
      <c r="J108" s="32"/>
    </row>
    <row r="109" spans="1:10" ht="18" customHeight="1" x14ac:dyDescent="0.15">
      <c r="A109" s="24">
        <v>91</v>
      </c>
      <c r="B109" s="34" t="s">
        <v>110</v>
      </c>
      <c r="C109" s="34" t="s">
        <v>111</v>
      </c>
      <c r="D109" s="37" t="s">
        <v>115</v>
      </c>
      <c r="E109" s="59">
        <v>250</v>
      </c>
      <c r="F109" s="45" t="s">
        <v>112</v>
      </c>
      <c r="G109" s="37" t="s">
        <v>507</v>
      </c>
      <c r="H109" s="37" t="s">
        <v>114</v>
      </c>
      <c r="I109" s="37">
        <v>0</v>
      </c>
      <c r="J109" s="70" t="s">
        <v>280</v>
      </c>
    </row>
    <row r="110" spans="1:10" ht="18" customHeight="1" x14ac:dyDescent="0.15">
      <c r="A110" s="24">
        <v>92</v>
      </c>
      <c r="B110" s="34" t="s">
        <v>116</v>
      </c>
      <c r="C110" s="34" t="s">
        <v>117</v>
      </c>
      <c r="D110" s="37" t="s">
        <v>115</v>
      </c>
      <c r="E110" s="59">
        <v>710</v>
      </c>
      <c r="F110" s="45" t="s">
        <v>112</v>
      </c>
      <c r="G110" s="37" t="s">
        <v>113</v>
      </c>
      <c r="H110" s="37" t="s">
        <v>114</v>
      </c>
      <c r="I110" s="37">
        <v>0</v>
      </c>
      <c r="J110" s="70"/>
    </row>
    <row r="111" spans="1:10" ht="18" customHeight="1" x14ac:dyDescent="0.15">
      <c r="A111" s="24">
        <v>93</v>
      </c>
      <c r="B111" s="34" t="s">
        <v>118</v>
      </c>
      <c r="C111" s="34" t="s">
        <v>119</v>
      </c>
      <c r="D111" s="37" t="s">
        <v>115</v>
      </c>
      <c r="E111" s="59">
        <v>250</v>
      </c>
      <c r="F111" s="45" t="s">
        <v>112</v>
      </c>
      <c r="G111" s="37" t="s">
        <v>113</v>
      </c>
      <c r="H111" s="37" t="s">
        <v>114</v>
      </c>
      <c r="I111" s="37">
        <v>0</v>
      </c>
      <c r="J111" s="70"/>
    </row>
    <row r="112" spans="1:10" ht="18" customHeight="1" x14ac:dyDescent="0.15">
      <c r="A112" s="24">
        <v>94</v>
      </c>
      <c r="B112" s="34" t="s">
        <v>118</v>
      </c>
      <c r="C112" s="34" t="s">
        <v>120</v>
      </c>
      <c r="D112" s="37" t="s">
        <v>115</v>
      </c>
      <c r="E112" s="59">
        <v>730</v>
      </c>
      <c r="F112" s="45" t="s">
        <v>112</v>
      </c>
      <c r="G112" s="45" t="s">
        <v>112</v>
      </c>
      <c r="H112" s="37" t="s">
        <v>114</v>
      </c>
      <c r="I112" s="37">
        <v>0</v>
      </c>
      <c r="J112" s="70"/>
    </row>
    <row r="113" spans="1:10" ht="18" customHeight="1" x14ac:dyDescent="0.15">
      <c r="A113" s="24">
        <v>95</v>
      </c>
      <c r="B113" s="34" t="s">
        <v>121</v>
      </c>
      <c r="C113" s="34" t="s">
        <v>36</v>
      </c>
      <c r="D113" s="37" t="s">
        <v>15</v>
      </c>
      <c r="E113" s="59">
        <v>150</v>
      </c>
      <c r="F113" s="37" t="s">
        <v>13</v>
      </c>
      <c r="G113" s="37" t="s">
        <v>13</v>
      </c>
      <c r="H113" s="37" t="s">
        <v>37</v>
      </c>
      <c r="I113" s="37" t="s">
        <v>122</v>
      </c>
      <c r="J113" s="87" t="s">
        <v>392</v>
      </c>
    </row>
    <row r="114" spans="1:10" ht="18" customHeight="1" x14ac:dyDescent="0.15">
      <c r="A114" s="24">
        <v>96</v>
      </c>
      <c r="B114" s="34" t="s">
        <v>121</v>
      </c>
      <c r="C114" s="34" t="s">
        <v>20</v>
      </c>
      <c r="D114" s="37" t="s">
        <v>15</v>
      </c>
      <c r="E114" s="59">
        <v>150</v>
      </c>
      <c r="F114" s="37" t="s">
        <v>13</v>
      </c>
      <c r="G114" s="37" t="s">
        <v>13</v>
      </c>
      <c r="H114" s="37" t="s">
        <v>14</v>
      </c>
      <c r="I114" s="37" t="s">
        <v>123</v>
      </c>
      <c r="J114" s="88"/>
    </row>
    <row r="115" spans="1:10" ht="18" customHeight="1" x14ac:dyDescent="0.15">
      <c r="A115" s="24">
        <v>97</v>
      </c>
      <c r="B115" s="34" t="s">
        <v>124</v>
      </c>
      <c r="C115" s="34" t="s">
        <v>125</v>
      </c>
      <c r="D115" s="37" t="s">
        <v>15</v>
      </c>
      <c r="E115" s="59">
        <v>120</v>
      </c>
      <c r="F115" s="37" t="s">
        <v>13</v>
      </c>
      <c r="G115" s="37" t="s">
        <v>13</v>
      </c>
      <c r="H115" s="37" t="s">
        <v>14</v>
      </c>
      <c r="I115" s="37" t="s">
        <v>126</v>
      </c>
      <c r="J115" s="88"/>
    </row>
    <row r="116" spans="1:10" ht="18" customHeight="1" x14ac:dyDescent="0.15">
      <c r="A116" s="24">
        <v>98</v>
      </c>
      <c r="B116" s="34" t="s">
        <v>124</v>
      </c>
      <c r="C116" s="34" t="s">
        <v>127</v>
      </c>
      <c r="D116" s="37" t="s">
        <v>15</v>
      </c>
      <c r="E116" s="59">
        <v>120</v>
      </c>
      <c r="F116" s="37" t="s">
        <v>13</v>
      </c>
      <c r="G116" s="37" t="s">
        <v>13</v>
      </c>
      <c r="H116" s="37" t="s">
        <v>14</v>
      </c>
      <c r="I116" s="37" t="s">
        <v>128</v>
      </c>
      <c r="J116" s="88"/>
    </row>
    <row r="117" spans="1:10" ht="18" customHeight="1" x14ac:dyDescent="0.15">
      <c r="A117" s="24">
        <v>99</v>
      </c>
      <c r="B117" s="34" t="s">
        <v>129</v>
      </c>
      <c r="C117" s="34" t="s">
        <v>130</v>
      </c>
      <c r="D117" s="37" t="s">
        <v>15</v>
      </c>
      <c r="E117" s="59">
        <v>370</v>
      </c>
      <c r="F117" s="37" t="s">
        <v>13</v>
      </c>
      <c r="G117" s="37" t="s">
        <v>13</v>
      </c>
      <c r="H117" s="37" t="s">
        <v>14</v>
      </c>
      <c r="I117" s="37" t="s">
        <v>131</v>
      </c>
      <c r="J117" s="89"/>
    </row>
    <row r="118" spans="1:10" ht="18" customHeight="1" x14ac:dyDescent="0.15">
      <c r="A118" s="24">
        <v>100</v>
      </c>
      <c r="B118" s="34" t="s">
        <v>504</v>
      </c>
      <c r="C118" s="34" t="s">
        <v>505</v>
      </c>
      <c r="D118" s="37" t="s">
        <v>15</v>
      </c>
      <c r="E118" s="59">
        <v>100</v>
      </c>
      <c r="F118" s="37" t="s">
        <v>112</v>
      </c>
      <c r="G118" s="37" t="s">
        <v>112</v>
      </c>
      <c r="H118" s="37" t="s">
        <v>14</v>
      </c>
      <c r="I118" s="37" t="s">
        <v>132</v>
      </c>
      <c r="J118" s="84" t="s">
        <v>394</v>
      </c>
    </row>
    <row r="119" spans="1:10" ht="18" customHeight="1" x14ac:dyDescent="0.15">
      <c r="A119" s="24">
        <v>101</v>
      </c>
      <c r="B119" s="34" t="s">
        <v>133</v>
      </c>
      <c r="C119" s="34" t="s">
        <v>134</v>
      </c>
      <c r="D119" s="37" t="s">
        <v>15</v>
      </c>
      <c r="E119" s="59">
        <v>170</v>
      </c>
      <c r="F119" s="37" t="s">
        <v>112</v>
      </c>
      <c r="G119" s="37" t="s">
        <v>112</v>
      </c>
      <c r="H119" s="37" t="s">
        <v>14</v>
      </c>
      <c r="I119" s="37" t="s">
        <v>135</v>
      </c>
      <c r="J119" s="85"/>
    </row>
    <row r="120" spans="1:10" ht="18" customHeight="1" x14ac:dyDescent="0.15">
      <c r="A120" s="24">
        <v>102</v>
      </c>
      <c r="B120" s="34" t="s">
        <v>393</v>
      </c>
      <c r="C120" s="34" t="s">
        <v>136</v>
      </c>
      <c r="D120" s="37" t="s">
        <v>15</v>
      </c>
      <c r="E120" s="59">
        <v>400</v>
      </c>
      <c r="F120" s="37" t="s">
        <v>112</v>
      </c>
      <c r="G120" s="37" t="s">
        <v>112</v>
      </c>
      <c r="H120" s="37" t="s">
        <v>14</v>
      </c>
      <c r="I120" s="37" t="s">
        <v>137</v>
      </c>
      <c r="J120" s="85"/>
    </row>
    <row r="121" spans="1:10" ht="18" customHeight="1" x14ac:dyDescent="0.15">
      <c r="A121" s="24">
        <v>103</v>
      </c>
      <c r="B121" s="34" t="s">
        <v>138</v>
      </c>
      <c r="C121" s="34" t="s">
        <v>136</v>
      </c>
      <c r="D121" s="37" t="s">
        <v>15</v>
      </c>
      <c r="E121" s="59">
        <v>480</v>
      </c>
      <c r="F121" s="37" t="s">
        <v>112</v>
      </c>
      <c r="G121" s="37" t="s">
        <v>112</v>
      </c>
      <c r="H121" s="37" t="s">
        <v>14</v>
      </c>
      <c r="I121" s="37" t="s">
        <v>139</v>
      </c>
      <c r="J121" s="86"/>
    </row>
    <row r="122" spans="1:10" ht="18" customHeight="1" x14ac:dyDescent="0.15">
      <c r="A122" s="22" t="s">
        <v>367</v>
      </c>
      <c r="B122" s="37"/>
      <c r="C122" s="37"/>
      <c r="D122" s="37"/>
      <c r="E122" s="37">
        <f>SUM(E8:E121)</f>
        <v>81940</v>
      </c>
      <c r="F122" s="37"/>
      <c r="G122" s="37"/>
      <c r="H122" s="37"/>
      <c r="I122" s="37"/>
      <c r="J122" s="84" t="s">
        <v>387</v>
      </c>
    </row>
    <row r="123" spans="1:10" ht="18" customHeight="1" x14ac:dyDescent="0.15">
      <c r="A123" s="24">
        <v>104</v>
      </c>
      <c r="B123" s="33" t="s">
        <v>359</v>
      </c>
      <c r="C123" s="33" t="s">
        <v>208</v>
      </c>
      <c r="D123" s="36" t="s">
        <v>361</v>
      </c>
      <c r="E123" s="33">
        <v>760</v>
      </c>
      <c r="F123" s="37" t="s">
        <v>209</v>
      </c>
      <c r="G123" s="55" t="s">
        <v>508</v>
      </c>
      <c r="H123" s="71" t="s">
        <v>366</v>
      </c>
      <c r="I123" s="21"/>
      <c r="J123" s="85"/>
    </row>
    <row r="124" spans="1:10" ht="18" customHeight="1" x14ac:dyDescent="0.15">
      <c r="A124" s="24">
        <v>105</v>
      </c>
      <c r="B124" s="33" t="s">
        <v>360</v>
      </c>
      <c r="C124" s="33" t="s">
        <v>210</v>
      </c>
      <c r="D124" s="37" t="s">
        <v>362</v>
      </c>
      <c r="E124" s="33">
        <v>730</v>
      </c>
      <c r="F124" s="37" t="s">
        <v>209</v>
      </c>
      <c r="G124" s="55" t="s">
        <v>508</v>
      </c>
      <c r="H124" s="72"/>
      <c r="I124" s="21"/>
      <c r="J124" s="85"/>
    </row>
    <row r="125" spans="1:10" ht="18" customHeight="1" x14ac:dyDescent="0.15">
      <c r="A125" s="24">
        <v>106</v>
      </c>
      <c r="B125" s="33" t="s">
        <v>268</v>
      </c>
      <c r="C125" s="33" t="s">
        <v>211</v>
      </c>
      <c r="D125" s="36" t="s">
        <v>363</v>
      </c>
      <c r="E125" s="33">
        <v>700</v>
      </c>
      <c r="F125" s="37" t="s">
        <v>209</v>
      </c>
      <c r="G125" s="55" t="s">
        <v>508</v>
      </c>
      <c r="H125" s="72"/>
      <c r="I125" s="21"/>
      <c r="J125" s="85"/>
    </row>
    <row r="126" spans="1:10" ht="18" customHeight="1" x14ac:dyDescent="0.15">
      <c r="A126" s="24">
        <v>107</v>
      </c>
      <c r="B126" s="33" t="s">
        <v>208</v>
      </c>
      <c r="C126" s="38" t="s">
        <v>307</v>
      </c>
      <c r="D126" s="36" t="s">
        <v>364</v>
      </c>
      <c r="E126" s="33">
        <v>190</v>
      </c>
      <c r="F126" s="55" t="s">
        <v>508</v>
      </c>
      <c r="G126" s="55" t="s">
        <v>508</v>
      </c>
      <c r="H126" s="71" t="s">
        <v>212</v>
      </c>
      <c r="I126" s="21"/>
      <c r="J126" s="85"/>
    </row>
    <row r="127" spans="1:10" ht="18" customHeight="1" x14ac:dyDescent="0.15">
      <c r="A127" s="24">
        <v>108</v>
      </c>
      <c r="B127" s="33" t="s">
        <v>210</v>
      </c>
      <c r="C127" s="38" t="s">
        <v>308</v>
      </c>
      <c r="D127" s="37" t="s">
        <v>362</v>
      </c>
      <c r="E127" s="33">
        <v>200</v>
      </c>
      <c r="F127" s="55" t="s">
        <v>508</v>
      </c>
      <c r="G127" s="55" t="s">
        <v>508</v>
      </c>
      <c r="H127" s="72"/>
      <c r="I127" s="21"/>
      <c r="J127" s="85"/>
    </row>
    <row r="128" spans="1:10" ht="18" customHeight="1" x14ac:dyDescent="0.15">
      <c r="A128" s="24">
        <v>109</v>
      </c>
      <c r="B128" s="33" t="s">
        <v>211</v>
      </c>
      <c r="C128" s="38" t="s">
        <v>309</v>
      </c>
      <c r="D128" s="36" t="s">
        <v>363</v>
      </c>
      <c r="E128" s="33">
        <v>200</v>
      </c>
      <c r="F128" s="55" t="s">
        <v>508</v>
      </c>
      <c r="G128" s="55" t="s">
        <v>508</v>
      </c>
      <c r="H128" s="72"/>
      <c r="I128" s="21"/>
      <c r="J128" s="85"/>
    </row>
    <row r="129" spans="1:10" ht="18" customHeight="1" x14ac:dyDescent="0.15">
      <c r="A129" s="24">
        <v>110</v>
      </c>
      <c r="B129" s="38" t="s">
        <v>310</v>
      </c>
      <c r="C129" s="33" t="s">
        <v>311</v>
      </c>
      <c r="D129" s="36" t="s">
        <v>361</v>
      </c>
      <c r="E129" s="33">
        <v>150</v>
      </c>
      <c r="F129" s="55" t="s">
        <v>508</v>
      </c>
      <c r="G129" s="37" t="s">
        <v>209</v>
      </c>
      <c r="H129" s="71" t="s">
        <v>213</v>
      </c>
      <c r="I129" s="21"/>
      <c r="J129" s="85"/>
    </row>
    <row r="130" spans="1:10" ht="18" customHeight="1" x14ac:dyDescent="0.15">
      <c r="A130" s="24">
        <v>111</v>
      </c>
      <c r="B130" s="38" t="s">
        <v>312</v>
      </c>
      <c r="C130" s="33" t="s">
        <v>313</v>
      </c>
      <c r="D130" s="37" t="s">
        <v>362</v>
      </c>
      <c r="E130" s="33">
        <v>150</v>
      </c>
      <c r="F130" s="55" t="s">
        <v>508</v>
      </c>
      <c r="G130" s="37" t="s">
        <v>209</v>
      </c>
      <c r="H130" s="72"/>
      <c r="I130" s="21"/>
      <c r="J130" s="85"/>
    </row>
    <row r="131" spans="1:10" ht="18" customHeight="1" x14ac:dyDescent="0.15">
      <c r="A131" s="24">
        <v>112</v>
      </c>
      <c r="B131" s="38" t="s">
        <v>314</v>
      </c>
      <c r="C131" s="33" t="s">
        <v>315</v>
      </c>
      <c r="D131" s="36" t="s">
        <v>363</v>
      </c>
      <c r="E131" s="33">
        <v>150</v>
      </c>
      <c r="F131" s="55" t="s">
        <v>508</v>
      </c>
      <c r="G131" s="37" t="s">
        <v>209</v>
      </c>
      <c r="H131" s="72"/>
      <c r="I131" s="21"/>
      <c r="J131" s="85"/>
    </row>
    <row r="132" spans="1:10" ht="18" customHeight="1" x14ac:dyDescent="0.15">
      <c r="A132" s="24">
        <v>113</v>
      </c>
      <c r="B132" s="38" t="s">
        <v>316</v>
      </c>
      <c r="C132" s="33" t="s">
        <v>270</v>
      </c>
      <c r="D132" s="36" t="s">
        <v>365</v>
      </c>
      <c r="E132" s="33">
        <v>580</v>
      </c>
      <c r="F132" s="55" t="s">
        <v>508</v>
      </c>
      <c r="G132" s="36" t="s">
        <v>503</v>
      </c>
      <c r="H132" s="36" t="s">
        <v>214</v>
      </c>
      <c r="I132" s="21"/>
      <c r="J132" s="86"/>
    </row>
    <row r="133" spans="1:10" ht="18" customHeight="1" x14ac:dyDescent="0.15">
      <c r="A133" s="70" t="s">
        <v>511</v>
      </c>
      <c r="B133" s="70"/>
      <c r="C133" s="70"/>
      <c r="D133" s="70"/>
      <c r="E133" s="70"/>
      <c r="F133" s="70"/>
      <c r="G133" s="70"/>
      <c r="H133" s="70"/>
      <c r="I133" s="70"/>
      <c r="J133" s="60"/>
    </row>
    <row r="134" spans="1:10" ht="18" customHeight="1" x14ac:dyDescent="0.15">
      <c r="A134" s="31">
        <v>114</v>
      </c>
      <c r="B134" s="54" t="s">
        <v>160</v>
      </c>
      <c r="C134" s="51" t="s">
        <v>161</v>
      </c>
      <c r="D134" s="53" t="s">
        <v>15</v>
      </c>
      <c r="E134" s="51">
        <v>750</v>
      </c>
      <c r="F134" s="53" t="s">
        <v>162</v>
      </c>
      <c r="G134" s="53" t="s">
        <v>163</v>
      </c>
      <c r="H134" s="53" t="s">
        <v>164</v>
      </c>
      <c r="I134" s="53" t="s">
        <v>161</v>
      </c>
      <c r="J134" s="87" t="s">
        <v>509</v>
      </c>
    </row>
    <row r="135" spans="1:10" ht="18" customHeight="1" x14ac:dyDescent="0.15">
      <c r="A135" s="31">
        <v>115</v>
      </c>
      <c r="B135" s="54" t="s">
        <v>165</v>
      </c>
      <c r="C135" s="51" t="s">
        <v>166</v>
      </c>
      <c r="D135" s="53" t="s">
        <v>15</v>
      </c>
      <c r="E135" s="51">
        <v>750</v>
      </c>
      <c r="F135" s="53" t="s">
        <v>162</v>
      </c>
      <c r="G135" s="53" t="s">
        <v>167</v>
      </c>
      <c r="H135" s="53" t="s">
        <v>164</v>
      </c>
      <c r="I135" s="53" t="s">
        <v>166</v>
      </c>
      <c r="J135" s="88"/>
    </row>
    <row r="136" spans="1:10" ht="18" customHeight="1" x14ac:dyDescent="0.15">
      <c r="A136" s="31">
        <v>116</v>
      </c>
      <c r="B136" s="54" t="s">
        <v>385</v>
      </c>
      <c r="C136" s="51" t="s">
        <v>168</v>
      </c>
      <c r="D136" s="53" t="s">
        <v>15</v>
      </c>
      <c r="E136" s="51">
        <v>750</v>
      </c>
      <c r="F136" s="53" t="s">
        <v>169</v>
      </c>
      <c r="G136" s="53" t="s">
        <v>170</v>
      </c>
      <c r="H136" s="53" t="s">
        <v>164</v>
      </c>
      <c r="I136" s="53" t="s">
        <v>168</v>
      </c>
      <c r="J136" s="88"/>
    </row>
    <row r="137" spans="1:10" ht="18" customHeight="1" x14ac:dyDescent="0.15">
      <c r="A137" s="31">
        <v>117</v>
      </c>
      <c r="B137" s="54" t="s">
        <v>386</v>
      </c>
      <c r="C137" s="51" t="s">
        <v>171</v>
      </c>
      <c r="D137" s="53" t="s">
        <v>15</v>
      </c>
      <c r="E137" s="51">
        <v>750</v>
      </c>
      <c r="F137" s="53" t="s">
        <v>169</v>
      </c>
      <c r="G137" s="53" t="s">
        <v>172</v>
      </c>
      <c r="H137" s="53" t="s">
        <v>164</v>
      </c>
      <c r="I137" s="53" t="s">
        <v>171</v>
      </c>
      <c r="J137" s="88"/>
    </row>
    <row r="138" spans="1:10" ht="18" customHeight="1" x14ac:dyDescent="0.15">
      <c r="A138" s="31">
        <v>118</v>
      </c>
      <c r="B138" s="54" t="s">
        <v>173</v>
      </c>
      <c r="C138" s="51" t="s">
        <v>87</v>
      </c>
      <c r="D138" s="53" t="s">
        <v>15</v>
      </c>
      <c r="E138" s="51">
        <v>720</v>
      </c>
      <c r="F138" s="53" t="s">
        <v>169</v>
      </c>
      <c r="G138" s="53" t="s">
        <v>174</v>
      </c>
      <c r="H138" s="53" t="s">
        <v>175</v>
      </c>
      <c r="I138" s="53">
        <v>0</v>
      </c>
      <c r="J138" s="88"/>
    </row>
    <row r="139" spans="1:10" ht="18" customHeight="1" x14ac:dyDescent="0.15">
      <c r="A139" s="31">
        <v>119</v>
      </c>
      <c r="B139" s="54" t="s">
        <v>176</v>
      </c>
      <c r="C139" s="51" t="s">
        <v>90</v>
      </c>
      <c r="D139" s="53" t="s">
        <v>15</v>
      </c>
      <c r="E139" s="51">
        <v>720</v>
      </c>
      <c r="F139" s="53" t="s">
        <v>169</v>
      </c>
      <c r="G139" s="53" t="s">
        <v>177</v>
      </c>
      <c r="H139" s="53" t="s">
        <v>175</v>
      </c>
      <c r="I139" s="53">
        <v>0</v>
      </c>
      <c r="J139" s="88"/>
    </row>
    <row r="140" spans="1:10" ht="18" customHeight="1" x14ac:dyDescent="0.15">
      <c r="A140" s="31">
        <v>120</v>
      </c>
      <c r="B140" s="54" t="s">
        <v>178</v>
      </c>
      <c r="C140" s="51" t="s">
        <v>179</v>
      </c>
      <c r="D140" s="53" t="s">
        <v>15</v>
      </c>
      <c r="E140" s="52" t="s">
        <v>181</v>
      </c>
      <c r="F140" s="53" t="s">
        <v>180</v>
      </c>
      <c r="G140" s="53" t="s">
        <v>180</v>
      </c>
      <c r="H140" s="53" t="s">
        <v>175</v>
      </c>
      <c r="I140" s="53">
        <v>0</v>
      </c>
      <c r="J140" s="89"/>
    </row>
    <row r="141" spans="1:10" ht="18" customHeight="1" x14ac:dyDescent="0.15">
      <c r="A141" s="31"/>
      <c r="B141" s="54"/>
      <c r="C141" s="51"/>
      <c r="D141" s="53"/>
      <c r="E141" s="52"/>
      <c r="F141" s="53"/>
      <c r="G141" s="53"/>
      <c r="H141" s="53"/>
      <c r="I141" s="53"/>
      <c r="J141" s="50"/>
    </row>
    <row r="142" spans="1:10" ht="18" customHeight="1" x14ac:dyDescent="0.15">
      <c r="A142" s="31">
        <v>121</v>
      </c>
      <c r="B142" s="33" t="s">
        <v>336</v>
      </c>
      <c r="C142" s="33" t="s">
        <v>340</v>
      </c>
      <c r="D142" s="37" t="s">
        <v>15</v>
      </c>
      <c r="E142" s="33">
        <v>200</v>
      </c>
      <c r="F142" s="39" t="s">
        <v>328</v>
      </c>
      <c r="G142" s="39" t="s">
        <v>328</v>
      </c>
      <c r="H142" s="39" t="s">
        <v>384</v>
      </c>
      <c r="I142" s="53"/>
      <c r="J142" s="87" t="s">
        <v>510</v>
      </c>
    </row>
    <row r="143" spans="1:10" ht="18" customHeight="1" x14ac:dyDescent="0.15">
      <c r="A143" s="31">
        <v>122</v>
      </c>
      <c r="B143" s="33" t="s">
        <v>337</v>
      </c>
      <c r="C143" s="33" t="s">
        <v>341</v>
      </c>
      <c r="D143" s="37" t="s">
        <v>15</v>
      </c>
      <c r="E143" s="33">
        <v>200</v>
      </c>
      <c r="F143" s="39" t="s">
        <v>328</v>
      </c>
      <c r="G143" s="39" t="s">
        <v>328</v>
      </c>
      <c r="H143" s="39" t="s">
        <v>384</v>
      </c>
      <c r="I143" s="53"/>
      <c r="J143" s="88"/>
    </row>
    <row r="144" spans="1:10" ht="18" customHeight="1" x14ac:dyDescent="0.15">
      <c r="A144" s="31">
        <v>123</v>
      </c>
      <c r="B144" s="33" t="s">
        <v>338</v>
      </c>
      <c r="C144" s="33" t="s">
        <v>342</v>
      </c>
      <c r="D144" s="37" t="s">
        <v>15</v>
      </c>
      <c r="E144" s="33">
        <v>200</v>
      </c>
      <c r="F144" s="39" t="s">
        <v>328</v>
      </c>
      <c r="G144" s="39" t="s">
        <v>328</v>
      </c>
      <c r="H144" s="39" t="s">
        <v>384</v>
      </c>
      <c r="I144" s="53"/>
      <c r="J144" s="88"/>
    </row>
    <row r="145" spans="1:10" ht="18" customHeight="1" x14ac:dyDescent="0.15">
      <c r="A145" s="31">
        <v>124</v>
      </c>
      <c r="B145" s="33" t="s">
        <v>339</v>
      </c>
      <c r="C145" s="33" t="s">
        <v>343</v>
      </c>
      <c r="D145" s="37" t="s">
        <v>15</v>
      </c>
      <c r="E145" s="33">
        <v>200</v>
      </c>
      <c r="F145" s="39" t="s">
        <v>328</v>
      </c>
      <c r="G145" s="39" t="s">
        <v>328</v>
      </c>
      <c r="H145" s="39" t="s">
        <v>384</v>
      </c>
      <c r="I145" s="53"/>
      <c r="J145" s="89"/>
    </row>
    <row r="146" spans="1:10" ht="18" customHeight="1" x14ac:dyDescent="0.15">
      <c r="A146" s="31"/>
      <c r="B146" s="54"/>
      <c r="C146" s="54"/>
      <c r="D146" s="53"/>
      <c r="E146" s="54"/>
      <c r="F146" s="39"/>
      <c r="G146" s="39"/>
      <c r="H146" s="39"/>
      <c r="I146" s="53"/>
      <c r="J146" s="50"/>
    </row>
    <row r="147" spans="1:10" ht="18" customHeight="1" x14ac:dyDescent="0.15">
      <c r="A147" s="31">
        <v>125</v>
      </c>
      <c r="B147" s="33" t="s">
        <v>372</v>
      </c>
      <c r="C147" s="33" t="s">
        <v>459</v>
      </c>
      <c r="D147" s="37" t="s">
        <v>15</v>
      </c>
      <c r="E147" s="38">
        <v>900</v>
      </c>
      <c r="F147" s="37" t="s">
        <v>380</v>
      </c>
      <c r="G147" s="37" t="s">
        <v>381</v>
      </c>
      <c r="H147" s="37" t="s">
        <v>383</v>
      </c>
      <c r="I147" s="37"/>
      <c r="J147" s="82" t="s">
        <v>512</v>
      </c>
    </row>
    <row r="148" spans="1:10" ht="18" customHeight="1" x14ac:dyDescent="0.15">
      <c r="A148" s="31">
        <v>126</v>
      </c>
      <c r="B148" s="33" t="s">
        <v>373</v>
      </c>
      <c r="C148" s="33" t="s">
        <v>463</v>
      </c>
      <c r="D148" s="37" t="s">
        <v>15</v>
      </c>
      <c r="E148" s="38">
        <v>900</v>
      </c>
      <c r="F148" s="37" t="s">
        <v>380</v>
      </c>
      <c r="G148" s="37" t="s">
        <v>381</v>
      </c>
      <c r="H148" s="37" t="s">
        <v>383</v>
      </c>
      <c r="I148" s="37"/>
      <c r="J148" s="82"/>
    </row>
    <row r="149" spans="1:10" ht="18" customHeight="1" x14ac:dyDescent="0.15">
      <c r="A149" s="31">
        <v>127</v>
      </c>
      <c r="B149" s="33" t="s">
        <v>374</v>
      </c>
      <c r="C149" s="33" t="s">
        <v>377</v>
      </c>
      <c r="D149" s="37" t="s">
        <v>412</v>
      </c>
      <c r="E149" s="38">
        <v>1150</v>
      </c>
      <c r="F149" s="37" t="s">
        <v>380</v>
      </c>
      <c r="G149" s="37" t="s">
        <v>382</v>
      </c>
      <c r="H149" s="37" t="s">
        <v>383</v>
      </c>
      <c r="I149" s="37"/>
      <c r="J149" s="82"/>
    </row>
    <row r="150" spans="1:10" ht="18" customHeight="1" x14ac:dyDescent="0.15">
      <c r="A150" s="31">
        <v>128</v>
      </c>
      <c r="B150" s="33" t="s">
        <v>375</v>
      </c>
      <c r="C150" s="33" t="s">
        <v>378</v>
      </c>
      <c r="D150" s="37" t="s">
        <v>15</v>
      </c>
      <c r="E150" s="38">
        <v>1190</v>
      </c>
      <c r="F150" s="37" t="s">
        <v>380</v>
      </c>
      <c r="G150" s="37" t="s">
        <v>12</v>
      </c>
      <c r="H150" s="37" t="s">
        <v>383</v>
      </c>
      <c r="I150" s="33" t="s">
        <v>378</v>
      </c>
      <c r="J150" s="82"/>
    </row>
    <row r="151" spans="1:10" ht="18" customHeight="1" x14ac:dyDescent="0.15">
      <c r="A151" s="31">
        <v>129</v>
      </c>
      <c r="B151" s="33" t="s">
        <v>376</v>
      </c>
      <c r="C151" s="33" t="s">
        <v>379</v>
      </c>
      <c r="D151" s="37" t="s">
        <v>15</v>
      </c>
      <c r="E151" s="38">
        <v>1190</v>
      </c>
      <c r="F151" s="37" t="s">
        <v>380</v>
      </c>
      <c r="G151" s="37" t="s">
        <v>12</v>
      </c>
      <c r="H151" s="37" t="s">
        <v>383</v>
      </c>
      <c r="I151" s="33" t="s">
        <v>379</v>
      </c>
      <c r="J151" s="82"/>
    </row>
    <row r="152" spans="1:10" ht="18" customHeight="1" x14ac:dyDescent="0.15">
      <c r="A152" s="31"/>
      <c r="B152" s="54"/>
      <c r="C152" s="54"/>
      <c r="D152" s="53"/>
      <c r="E152" s="54"/>
      <c r="F152" s="39"/>
      <c r="G152" s="39"/>
      <c r="H152" s="39"/>
      <c r="I152" s="53"/>
      <c r="J152" s="50"/>
    </row>
    <row r="153" spans="1:10" ht="18" customHeight="1" x14ac:dyDescent="0.15">
      <c r="A153" s="31">
        <v>130</v>
      </c>
      <c r="B153" s="33" t="s">
        <v>140</v>
      </c>
      <c r="C153" s="73" t="s">
        <v>458</v>
      </c>
      <c r="D153" s="37" t="s">
        <v>15</v>
      </c>
      <c r="E153" s="33">
        <v>700</v>
      </c>
      <c r="F153" s="37" t="s">
        <v>12</v>
      </c>
      <c r="G153" s="36" t="s">
        <v>141</v>
      </c>
      <c r="H153" s="37" t="s">
        <v>142</v>
      </c>
      <c r="I153" s="37" t="s">
        <v>140</v>
      </c>
      <c r="J153" s="87" t="s">
        <v>514</v>
      </c>
    </row>
    <row r="154" spans="1:10" ht="18" customHeight="1" x14ac:dyDescent="0.15">
      <c r="A154" s="31">
        <v>131</v>
      </c>
      <c r="B154" s="33" t="s">
        <v>143</v>
      </c>
      <c r="C154" s="73"/>
      <c r="D154" s="37" t="s">
        <v>15</v>
      </c>
      <c r="E154" s="33">
        <v>700</v>
      </c>
      <c r="F154" s="37" t="s">
        <v>12</v>
      </c>
      <c r="G154" s="36" t="s">
        <v>141</v>
      </c>
      <c r="H154" s="37" t="s">
        <v>142</v>
      </c>
      <c r="I154" s="37">
        <v>0</v>
      </c>
      <c r="J154" s="88"/>
    </row>
    <row r="155" spans="1:10" ht="18" customHeight="1" x14ac:dyDescent="0.15">
      <c r="A155" s="31">
        <v>132</v>
      </c>
      <c r="B155" s="33" t="s">
        <v>144</v>
      </c>
      <c r="C155" s="73"/>
      <c r="D155" s="37" t="s">
        <v>15</v>
      </c>
      <c r="E155" s="33">
        <v>700</v>
      </c>
      <c r="F155" s="37" t="s">
        <v>12</v>
      </c>
      <c r="G155" s="36" t="s">
        <v>96</v>
      </c>
      <c r="H155" s="37" t="s">
        <v>142</v>
      </c>
      <c r="I155" s="37">
        <v>0</v>
      </c>
      <c r="J155" s="88"/>
    </row>
    <row r="156" spans="1:10" ht="18" customHeight="1" x14ac:dyDescent="0.15">
      <c r="A156" s="31">
        <v>133</v>
      </c>
      <c r="B156" s="33" t="s">
        <v>145</v>
      </c>
      <c r="C156" s="74" t="s">
        <v>146</v>
      </c>
      <c r="D156" s="37" t="s">
        <v>15</v>
      </c>
      <c r="E156" s="34">
        <v>700</v>
      </c>
      <c r="F156" s="37" t="s">
        <v>12</v>
      </c>
      <c r="G156" s="36" t="s">
        <v>96</v>
      </c>
      <c r="H156" s="37" t="s">
        <v>142</v>
      </c>
      <c r="I156" s="37" t="s">
        <v>145</v>
      </c>
      <c r="J156" s="88"/>
    </row>
    <row r="157" spans="1:10" ht="18" customHeight="1" x14ac:dyDescent="0.15">
      <c r="A157" s="31">
        <v>134</v>
      </c>
      <c r="B157" s="33" t="s">
        <v>147</v>
      </c>
      <c r="C157" s="74"/>
      <c r="D157" s="37" t="s">
        <v>15</v>
      </c>
      <c r="E157" s="34">
        <v>700</v>
      </c>
      <c r="F157" s="37" t="s">
        <v>12</v>
      </c>
      <c r="G157" s="36" t="s">
        <v>96</v>
      </c>
      <c r="H157" s="37" t="s">
        <v>142</v>
      </c>
      <c r="I157" s="37">
        <v>0</v>
      </c>
      <c r="J157" s="88"/>
    </row>
    <row r="158" spans="1:10" ht="18" customHeight="1" x14ac:dyDescent="0.15">
      <c r="A158" s="31">
        <v>135</v>
      </c>
      <c r="B158" s="33" t="s">
        <v>148</v>
      </c>
      <c r="C158" s="74"/>
      <c r="D158" s="37" t="s">
        <v>15</v>
      </c>
      <c r="E158" s="34">
        <v>700</v>
      </c>
      <c r="F158" s="37" t="s">
        <v>12</v>
      </c>
      <c r="G158" s="36" t="s">
        <v>96</v>
      </c>
      <c r="H158" s="37" t="s">
        <v>142</v>
      </c>
      <c r="I158" s="37">
        <v>0</v>
      </c>
      <c r="J158" s="88"/>
    </row>
    <row r="159" spans="1:10" ht="18" customHeight="1" x14ac:dyDescent="0.15">
      <c r="A159" s="31">
        <v>136</v>
      </c>
      <c r="B159" s="33" t="s">
        <v>149</v>
      </c>
      <c r="C159" s="36" t="s">
        <v>368</v>
      </c>
      <c r="D159" s="37" t="s">
        <v>15</v>
      </c>
      <c r="E159" s="34">
        <v>450</v>
      </c>
      <c r="F159" s="37" t="s">
        <v>12</v>
      </c>
      <c r="G159" s="36" t="s">
        <v>141</v>
      </c>
      <c r="H159" s="37" t="s">
        <v>142</v>
      </c>
      <c r="I159" s="37" t="s">
        <v>149</v>
      </c>
      <c r="J159" s="88"/>
    </row>
    <row r="160" spans="1:10" ht="18" customHeight="1" x14ac:dyDescent="0.15">
      <c r="A160" s="31">
        <v>137</v>
      </c>
      <c r="B160" s="33" t="s">
        <v>150</v>
      </c>
      <c r="C160" s="36" t="s">
        <v>369</v>
      </c>
      <c r="D160" s="37" t="s">
        <v>15</v>
      </c>
      <c r="E160" s="34">
        <v>450</v>
      </c>
      <c r="F160" s="37" t="s">
        <v>12</v>
      </c>
      <c r="G160" s="36" t="s">
        <v>96</v>
      </c>
      <c r="H160" s="37" t="s">
        <v>142</v>
      </c>
      <c r="I160" s="37" t="s">
        <v>150</v>
      </c>
      <c r="J160" s="88"/>
    </row>
    <row r="161" spans="1:10" ht="18" customHeight="1" x14ac:dyDescent="0.15">
      <c r="A161" s="31">
        <v>138</v>
      </c>
      <c r="B161" s="33" t="s">
        <v>151</v>
      </c>
      <c r="C161" s="34" t="s">
        <v>152</v>
      </c>
      <c r="D161" s="37" t="s">
        <v>15</v>
      </c>
      <c r="E161" s="34">
        <v>460</v>
      </c>
      <c r="F161" s="37" t="s">
        <v>12</v>
      </c>
      <c r="G161" s="37" t="s">
        <v>12</v>
      </c>
      <c r="H161" s="37" t="s">
        <v>142</v>
      </c>
      <c r="I161" s="37" t="s">
        <v>151</v>
      </c>
      <c r="J161" s="88"/>
    </row>
    <row r="162" spans="1:10" ht="18" customHeight="1" x14ac:dyDescent="0.15">
      <c r="A162" s="31">
        <v>139</v>
      </c>
      <c r="B162" s="33" t="s">
        <v>153</v>
      </c>
      <c r="C162" s="34" t="s">
        <v>154</v>
      </c>
      <c r="D162" s="37" t="s">
        <v>15</v>
      </c>
      <c r="E162" s="34">
        <v>460</v>
      </c>
      <c r="F162" s="37" t="s">
        <v>12</v>
      </c>
      <c r="G162" s="37" t="s">
        <v>12</v>
      </c>
      <c r="H162" s="37" t="s">
        <v>142</v>
      </c>
      <c r="I162" s="37" t="s">
        <v>153</v>
      </c>
      <c r="J162" s="88"/>
    </row>
    <row r="163" spans="1:10" ht="18" customHeight="1" x14ac:dyDescent="0.15">
      <c r="A163" s="31">
        <v>140</v>
      </c>
      <c r="B163" s="33" t="s">
        <v>155</v>
      </c>
      <c r="C163" s="34" t="s">
        <v>156</v>
      </c>
      <c r="D163" s="37" t="s">
        <v>15</v>
      </c>
      <c r="E163" s="34">
        <v>280</v>
      </c>
      <c r="F163" s="37" t="s">
        <v>12</v>
      </c>
      <c r="G163" s="37" t="s">
        <v>12</v>
      </c>
      <c r="H163" s="37" t="s">
        <v>142</v>
      </c>
      <c r="I163" s="37" t="s">
        <v>155</v>
      </c>
      <c r="J163" s="88"/>
    </row>
    <row r="164" spans="1:10" ht="18" customHeight="1" x14ac:dyDescent="0.15">
      <c r="A164" s="31">
        <v>141</v>
      </c>
      <c r="B164" s="33" t="s">
        <v>157</v>
      </c>
      <c r="C164" s="34" t="s">
        <v>158</v>
      </c>
      <c r="D164" s="37" t="s">
        <v>15</v>
      </c>
      <c r="E164" s="34">
        <v>870</v>
      </c>
      <c r="F164" s="37" t="s">
        <v>12</v>
      </c>
      <c r="G164" s="37" t="s">
        <v>13</v>
      </c>
      <c r="H164" s="37" t="s">
        <v>142</v>
      </c>
      <c r="I164" s="37" t="s">
        <v>159</v>
      </c>
      <c r="J164" s="89"/>
    </row>
    <row r="165" spans="1:10" ht="18" customHeight="1" x14ac:dyDescent="0.15">
      <c r="A165" s="31">
        <v>142</v>
      </c>
      <c r="B165" s="54" t="s">
        <v>370</v>
      </c>
      <c r="C165" s="51" t="s">
        <v>323</v>
      </c>
      <c r="D165" s="53" t="s">
        <v>15</v>
      </c>
      <c r="E165" s="51">
        <v>300</v>
      </c>
      <c r="F165" s="53" t="s">
        <v>12</v>
      </c>
      <c r="G165" s="53" t="s">
        <v>12</v>
      </c>
      <c r="H165" s="53" t="s">
        <v>142</v>
      </c>
      <c r="I165" s="53" t="s">
        <v>326</v>
      </c>
      <c r="J165" s="87" t="s">
        <v>515</v>
      </c>
    </row>
    <row r="166" spans="1:10" ht="18" customHeight="1" x14ac:dyDescent="0.15">
      <c r="A166" s="31">
        <v>143</v>
      </c>
      <c r="B166" s="54" t="s">
        <v>371</v>
      </c>
      <c r="C166" s="51" t="s">
        <v>324</v>
      </c>
      <c r="D166" s="53" t="s">
        <v>15</v>
      </c>
      <c r="E166" s="51">
        <v>300</v>
      </c>
      <c r="F166" s="53" t="s">
        <v>12</v>
      </c>
      <c r="G166" s="53" t="s">
        <v>12</v>
      </c>
      <c r="H166" s="53" t="s">
        <v>142</v>
      </c>
      <c r="I166" s="53" t="s">
        <v>325</v>
      </c>
      <c r="J166" s="88"/>
    </row>
    <row r="167" spans="1:10" ht="18" customHeight="1" x14ac:dyDescent="0.15">
      <c r="A167" s="31">
        <v>144</v>
      </c>
      <c r="B167" s="54" t="s">
        <v>329</v>
      </c>
      <c r="C167" s="51" t="s">
        <v>327</v>
      </c>
      <c r="D167" s="53" t="s">
        <v>15</v>
      </c>
      <c r="E167" s="51">
        <v>800</v>
      </c>
      <c r="F167" s="53" t="s">
        <v>12</v>
      </c>
      <c r="G167" s="53" t="s">
        <v>328</v>
      </c>
      <c r="H167" s="53" t="s">
        <v>142</v>
      </c>
      <c r="I167" s="53" t="s">
        <v>330</v>
      </c>
      <c r="J167" s="89"/>
    </row>
    <row r="168" spans="1:10" ht="18" customHeight="1" x14ac:dyDescent="0.15">
      <c r="A168" s="31"/>
      <c r="B168" s="54"/>
      <c r="C168" s="54"/>
      <c r="D168" s="53"/>
      <c r="E168" s="54"/>
      <c r="F168" s="39"/>
      <c r="G168" s="39"/>
      <c r="H168" s="39"/>
      <c r="I168" s="53"/>
      <c r="J168" s="50"/>
    </row>
    <row r="169" spans="1:10" ht="18" customHeight="1" x14ac:dyDescent="0.15">
      <c r="A169" s="31">
        <v>145</v>
      </c>
      <c r="B169" s="54" t="s">
        <v>193</v>
      </c>
      <c r="C169" s="54" t="s">
        <v>161</v>
      </c>
      <c r="D169" s="53" t="s">
        <v>15</v>
      </c>
      <c r="E169" s="54">
        <v>650</v>
      </c>
      <c r="F169" s="53" t="s">
        <v>194</v>
      </c>
      <c r="G169" s="53" t="s">
        <v>162</v>
      </c>
      <c r="H169" s="53" t="s">
        <v>390</v>
      </c>
      <c r="I169" s="53" t="s">
        <v>195</v>
      </c>
      <c r="J169" s="87" t="s">
        <v>516</v>
      </c>
    </row>
    <row r="170" spans="1:10" ht="18" customHeight="1" x14ac:dyDescent="0.15">
      <c r="A170" s="31">
        <v>146</v>
      </c>
      <c r="B170" s="54" t="s">
        <v>196</v>
      </c>
      <c r="C170" s="54" t="s">
        <v>166</v>
      </c>
      <c r="D170" s="53" t="s">
        <v>15</v>
      </c>
      <c r="E170" s="54">
        <v>650</v>
      </c>
      <c r="F170" s="53" t="s">
        <v>197</v>
      </c>
      <c r="G170" s="53" t="s">
        <v>162</v>
      </c>
      <c r="H170" s="53" t="s">
        <v>390</v>
      </c>
      <c r="I170" s="53" t="s">
        <v>198</v>
      </c>
      <c r="J170" s="88"/>
    </row>
    <row r="171" spans="1:10" ht="18" customHeight="1" x14ac:dyDescent="0.15">
      <c r="A171" s="31">
        <v>147</v>
      </c>
      <c r="B171" s="54" t="s">
        <v>199</v>
      </c>
      <c r="C171" s="54" t="s">
        <v>168</v>
      </c>
      <c r="D171" s="53" t="s">
        <v>15</v>
      </c>
      <c r="E171" s="54">
        <v>650</v>
      </c>
      <c r="F171" s="53" t="s">
        <v>200</v>
      </c>
      <c r="G171" s="53" t="s">
        <v>162</v>
      </c>
      <c r="H171" s="53" t="s">
        <v>390</v>
      </c>
      <c r="I171" s="53" t="s">
        <v>201</v>
      </c>
      <c r="J171" s="88"/>
    </row>
    <row r="172" spans="1:10" ht="18" customHeight="1" x14ac:dyDescent="0.15">
      <c r="A172" s="31">
        <v>148</v>
      </c>
      <c r="B172" s="54" t="s">
        <v>202</v>
      </c>
      <c r="C172" s="54" t="s">
        <v>171</v>
      </c>
      <c r="D172" s="53" t="s">
        <v>15</v>
      </c>
      <c r="E172" s="54">
        <v>650</v>
      </c>
      <c r="F172" s="53" t="s">
        <v>203</v>
      </c>
      <c r="G172" s="53" t="s">
        <v>162</v>
      </c>
      <c r="H172" s="53" t="s">
        <v>390</v>
      </c>
      <c r="I172" s="53" t="s">
        <v>204</v>
      </c>
      <c r="J172" s="89"/>
    </row>
    <row r="173" spans="1:10" ht="18" customHeight="1" x14ac:dyDescent="0.15">
      <c r="A173" s="31"/>
      <c r="B173" s="54"/>
      <c r="C173" s="54"/>
      <c r="D173" s="53"/>
      <c r="E173" s="54"/>
      <c r="F173" s="39"/>
      <c r="G173" s="39"/>
      <c r="H173" s="39"/>
      <c r="I173" s="53"/>
      <c r="J173" s="50"/>
    </row>
    <row r="174" spans="1:10" ht="18" customHeight="1" x14ac:dyDescent="0.15">
      <c r="A174" s="31">
        <v>149</v>
      </c>
      <c r="B174" s="54" t="s">
        <v>182</v>
      </c>
      <c r="C174" s="54" t="s">
        <v>553</v>
      </c>
      <c r="D174" s="53" t="s">
        <v>15</v>
      </c>
      <c r="E174" s="54">
        <v>780</v>
      </c>
      <c r="F174" s="53" t="s">
        <v>186</v>
      </c>
      <c r="G174" s="53" t="s">
        <v>12</v>
      </c>
      <c r="H174" s="53" t="s">
        <v>187</v>
      </c>
      <c r="I174" s="53"/>
      <c r="J174" s="87" t="s">
        <v>517</v>
      </c>
    </row>
    <row r="175" spans="1:10" ht="18" customHeight="1" x14ac:dyDescent="0.15">
      <c r="A175" s="31">
        <v>150</v>
      </c>
      <c r="B175" s="54" t="s">
        <v>183</v>
      </c>
      <c r="C175" s="54" t="s">
        <v>554</v>
      </c>
      <c r="D175" s="53" t="s">
        <v>15</v>
      </c>
      <c r="E175" s="54">
        <v>780</v>
      </c>
      <c r="F175" s="53" t="s">
        <v>188</v>
      </c>
      <c r="G175" s="53" t="s">
        <v>12</v>
      </c>
      <c r="H175" s="53" t="s">
        <v>187</v>
      </c>
      <c r="I175" s="53"/>
      <c r="J175" s="88"/>
    </row>
    <row r="176" spans="1:10" ht="18" customHeight="1" x14ac:dyDescent="0.15">
      <c r="A176" s="31">
        <v>151</v>
      </c>
      <c r="B176" s="54" t="s">
        <v>184</v>
      </c>
      <c r="C176" s="54" t="s">
        <v>189</v>
      </c>
      <c r="D176" s="53" t="s">
        <v>15</v>
      </c>
      <c r="E176" s="54">
        <v>780</v>
      </c>
      <c r="F176" s="53" t="s">
        <v>190</v>
      </c>
      <c r="G176" s="53" t="s">
        <v>12</v>
      </c>
      <c r="H176" s="53" t="s">
        <v>187</v>
      </c>
      <c r="I176" s="53"/>
      <c r="J176" s="88"/>
    </row>
    <row r="177" spans="1:10" ht="18" customHeight="1" x14ac:dyDescent="0.15">
      <c r="A177" s="31">
        <v>152</v>
      </c>
      <c r="B177" s="54" t="s">
        <v>185</v>
      </c>
      <c r="C177" s="54" t="s">
        <v>191</v>
      </c>
      <c r="D177" s="53" t="s">
        <v>15</v>
      </c>
      <c r="E177" s="54">
        <v>780</v>
      </c>
      <c r="F177" s="53" t="s">
        <v>192</v>
      </c>
      <c r="G177" s="53" t="s">
        <v>12</v>
      </c>
      <c r="H177" s="53" t="s">
        <v>187</v>
      </c>
      <c r="I177" s="53"/>
      <c r="J177" s="88"/>
    </row>
    <row r="178" spans="1:10" ht="18" customHeight="1" x14ac:dyDescent="0.15">
      <c r="A178" s="31">
        <v>153</v>
      </c>
      <c r="B178" s="54" t="s">
        <v>193</v>
      </c>
      <c r="C178" s="54" t="s">
        <v>161</v>
      </c>
      <c r="D178" s="53" t="s">
        <v>15</v>
      </c>
      <c r="E178" s="54">
        <v>650</v>
      </c>
      <c r="F178" s="53" t="s">
        <v>194</v>
      </c>
      <c r="G178" s="53" t="s">
        <v>162</v>
      </c>
      <c r="H178" s="53" t="s">
        <v>187</v>
      </c>
      <c r="I178" s="53"/>
      <c r="J178" s="88"/>
    </row>
    <row r="179" spans="1:10" ht="18" customHeight="1" x14ac:dyDescent="0.15">
      <c r="A179" s="31">
        <v>154</v>
      </c>
      <c r="B179" s="54" t="s">
        <v>196</v>
      </c>
      <c r="C179" s="54" t="s">
        <v>166</v>
      </c>
      <c r="D179" s="53" t="s">
        <v>15</v>
      </c>
      <c r="E179" s="54">
        <v>650</v>
      </c>
      <c r="F179" s="53" t="s">
        <v>197</v>
      </c>
      <c r="G179" s="53" t="s">
        <v>162</v>
      </c>
      <c r="H179" s="53" t="s">
        <v>187</v>
      </c>
      <c r="I179" s="53"/>
      <c r="J179" s="88"/>
    </row>
    <row r="180" spans="1:10" ht="18" customHeight="1" x14ac:dyDescent="0.15">
      <c r="A180" s="31">
        <v>155</v>
      </c>
      <c r="B180" s="54" t="s">
        <v>199</v>
      </c>
      <c r="C180" s="54" t="s">
        <v>168</v>
      </c>
      <c r="D180" s="53" t="s">
        <v>15</v>
      </c>
      <c r="E180" s="54">
        <v>650</v>
      </c>
      <c r="F180" s="53" t="s">
        <v>200</v>
      </c>
      <c r="G180" s="53" t="s">
        <v>162</v>
      </c>
      <c r="H180" s="53" t="s">
        <v>187</v>
      </c>
      <c r="I180" s="53"/>
      <c r="J180" s="88"/>
    </row>
    <row r="181" spans="1:10" ht="18" customHeight="1" x14ac:dyDescent="0.15">
      <c r="A181" s="31">
        <v>156</v>
      </c>
      <c r="B181" s="54" t="s">
        <v>202</v>
      </c>
      <c r="C181" s="54" t="s">
        <v>171</v>
      </c>
      <c r="D181" s="53" t="s">
        <v>15</v>
      </c>
      <c r="E181" s="54">
        <v>650</v>
      </c>
      <c r="F181" s="53" t="s">
        <v>203</v>
      </c>
      <c r="G181" s="53" t="s">
        <v>162</v>
      </c>
      <c r="H181" s="53" t="s">
        <v>187</v>
      </c>
      <c r="I181" s="53"/>
      <c r="J181" s="88"/>
    </row>
    <row r="182" spans="1:10" ht="18" customHeight="1" x14ac:dyDescent="0.15">
      <c r="A182" s="31">
        <v>157</v>
      </c>
      <c r="B182" s="54" t="s">
        <v>205</v>
      </c>
      <c r="C182" s="54" t="s">
        <v>143</v>
      </c>
      <c r="D182" s="53" t="s">
        <v>15</v>
      </c>
      <c r="E182" s="54">
        <v>630</v>
      </c>
      <c r="F182" s="53" t="s">
        <v>206</v>
      </c>
      <c r="G182" s="53" t="s">
        <v>12</v>
      </c>
      <c r="H182" s="53" t="s">
        <v>187</v>
      </c>
      <c r="I182" s="53"/>
      <c r="J182" s="88"/>
    </row>
    <row r="183" spans="1:10" ht="18" customHeight="1" x14ac:dyDescent="0.15">
      <c r="A183" s="31">
        <v>158</v>
      </c>
      <c r="B183" s="54" t="s">
        <v>207</v>
      </c>
      <c r="C183" s="54" t="s">
        <v>147</v>
      </c>
      <c r="D183" s="53" t="s">
        <v>15</v>
      </c>
      <c r="E183" s="54">
        <v>630</v>
      </c>
      <c r="F183" s="53" t="s">
        <v>206</v>
      </c>
      <c r="G183" s="53" t="s">
        <v>12</v>
      </c>
      <c r="H183" s="53" t="s">
        <v>187</v>
      </c>
      <c r="I183" s="53"/>
      <c r="J183" s="88"/>
    </row>
    <row r="184" spans="1:10" ht="18" customHeight="1" x14ac:dyDescent="0.15">
      <c r="A184" s="31">
        <v>159</v>
      </c>
      <c r="B184" s="54" t="s">
        <v>470</v>
      </c>
      <c r="C184" s="42" t="s">
        <v>551</v>
      </c>
      <c r="D184" s="53" t="s">
        <v>15</v>
      </c>
      <c r="E184" s="54">
        <v>630</v>
      </c>
      <c r="F184" s="53" t="s">
        <v>206</v>
      </c>
      <c r="G184" s="53" t="s">
        <v>12</v>
      </c>
      <c r="H184" s="53" t="s">
        <v>187</v>
      </c>
      <c r="I184" s="53"/>
      <c r="J184" s="88"/>
    </row>
    <row r="185" spans="1:10" ht="18" customHeight="1" x14ac:dyDescent="0.15">
      <c r="A185" s="31">
        <v>160</v>
      </c>
      <c r="B185" s="54" t="s">
        <v>471</v>
      </c>
      <c r="C185" s="42" t="s">
        <v>552</v>
      </c>
      <c r="D185" s="53" t="s">
        <v>15</v>
      </c>
      <c r="E185" s="54">
        <v>630</v>
      </c>
      <c r="F185" s="53" t="s">
        <v>206</v>
      </c>
      <c r="G185" s="53" t="s">
        <v>12</v>
      </c>
      <c r="H185" s="53" t="s">
        <v>187</v>
      </c>
      <c r="I185" s="53"/>
      <c r="J185" s="89"/>
    </row>
    <row r="186" spans="1:10" ht="18" customHeight="1" x14ac:dyDescent="0.15">
      <c r="A186" s="48"/>
      <c r="B186" s="54"/>
      <c r="C186" s="54"/>
      <c r="D186" s="54"/>
      <c r="E186" s="54"/>
      <c r="F186" s="53"/>
      <c r="G186" s="53"/>
      <c r="H186" s="53"/>
      <c r="I186" s="53"/>
      <c r="J186" s="48"/>
    </row>
    <row r="187" spans="1:10" ht="18" customHeight="1" x14ac:dyDescent="0.15">
      <c r="A187" s="31">
        <v>161</v>
      </c>
      <c r="B187" s="54" t="s">
        <v>182</v>
      </c>
      <c r="C187" s="54" t="s">
        <v>553</v>
      </c>
      <c r="D187" s="53" t="s">
        <v>15</v>
      </c>
      <c r="E187" s="54">
        <v>780</v>
      </c>
      <c r="F187" s="53" t="s">
        <v>186</v>
      </c>
      <c r="G187" s="53" t="s">
        <v>12</v>
      </c>
      <c r="H187" s="53" t="s">
        <v>391</v>
      </c>
      <c r="I187" s="53"/>
      <c r="J187" s="84" t="s">
        <v>518</v>
      </c>
    </row>
    <row r="188" spans="1:10" ht="18" customHeight="1" x14ac:dyDescent="0.15">
      <c r="A188" s="31">
        <v>162</v>
      </c>
      <c r="B188" s="54" t="s">
        <v>183</v>
      </c>
      <c r="C188" s="54" t="s">
        <v>554</v>
      </c>
      <c r="D188" s="53" t="s">
        <v>15</v>
      </c>
      <c r="E188" s="54">
        <v>780</v>
      </c>
      <c r="F188" s="53" t="s">
        <v>188</v>
      </c>
      <c r="G188" s="53" t="s">
        <v>12</v>
      </c>
      <c r="H188" s="53" t="s">
        <v>391</v>
      </c>
      <c r="I188" s="53"/>
      <c r="J188" s="85"/>
    </row>
    <row r="189" spans="1:10" ht="18" customHeight="1" x14ac:dyDescent="0.15">
      <c r="A189" s="31">
        <v>163</v>
      </c>
      <c r="B189" s="54" t="s">
        <v>184</v>
      </c>
      <c r="C189" s="54" t="s">
        <v>189</v>
      </c>
      <c r="D189" s="53" t="s">
        <v>15</v>
      </c>
      <c r="E189" s="54">
        <v>780</v>
      </c>
      <c r="F189" s="53" t="s">
        <v>190</v>
      </c>
      <c r="G189" s="53" t="s">
        <v>12</v>
      </c>
      <c r="H189" s="53" t="s">
        <v>391</v>
      </c>
      <c r="I189" s="53"/>
      <c r="J189" s="85"/>
    </row>
    <row r="190" spans="1:10" ht="18" customHeight="1" x14ac:dyDescent="0.15">
      <c r="A190" s="31">
        <v>164</v>
      </c>
      <c r="B190" s="54" t="s">
        <v>185</v>
      </c>
      <c r="C190" s="54" t="s">
        <v>191</v>
      </c>
      <c r="D190" s="53" t="s">
        <v>15</v>
      </c>
      <c r="E190" s="54">
        <v>780</v>
      </c>
      <c r="F190" s="53" t="s">
        <v>192</v>
      </c>
      <c r="G190" s="53" t="s">
        <v>12</v>
      </c>
      <c r="H190" s="53" t="s">
        <v>391</v>
      </c>
      <c r="I190" s="53"/>
      <c r="J190" s="85"/>
    </row>
    <row r="191" spans="1:10" ht="18" customHeight="1" x14ac:dyDescent="0.15">
      <c r="A191" s="31">
        <v>165</v>
      </c>
      <c r="B191" s="54" t="s">
        <v>193</v>
      </c>
      <c r="C191" s="54" t="s">
        <v>161</v>
      </c>
      <c r="D191" s="53" t="s">
        <v>15</v>
      </c>
      <c r="E191" s="54">
        <v>650</v>
      </c>
      <c r="F191" s="53" t="s">
        <v>194</v>
      </c>
      <c r="G191" s="53" t="s">
        <v>162</v>
      </c>
      <c r="H191" s="53" t="s">
        <v>391</v>
      </c>
      <c r="I191" s="53"/>
      <c r="J191" s="85"/>
    </row>
    <row r="192" spans="1:10" ht="18" customHeight="1" x14ac:dyDescent="0.15">
      <c r="A192" s="31">
        <v>166</v>
      </c>
      <c r="B192" s="54" t="s">
        <v>196</v>
      </c>
      <c r="C192" s="54" t="s">
        <v>166</v>
      </c>
      <c r="D192" s="53" t="s">
        <v>15</v>
      </c>
      <c r="E192" s="54">
        <v>650</v>
      </c>
      <c r="F192" s="53" t="s">
        <v>197</v>
      </c>
      <c r="G192" s="53" t="s">
        <v>162</v>
      </c>
      <c r="H192" s="53" t="s">
        <v>391</v>
      </c>
      <c r="I192" s="53"/>
      <c r="J192" s="85"/>
    </row>
    <row r="193" spans="1:10" ht="18" customHeight="1" x14ac:dyDescent="0.15">
      <c r="A193" s="31">
        <v>167</v>
      </c>
      <c r="B193" s="54" t="s">
        <v>199</v>
      </c>
      <c r="C193" s="54" t="s">
        <v>168</v>
      </c>
      <c r="D193" s="53" t="s">
        <v>15</v>
      </c>
      <c r="E193" s="54">
        <v>650</v>
      </c>
      <c r="F193" s="53" t="s">
        <v>200</v>
      </c>
      <c r="G193" s="53" t="s">
        <v>162</v>
      </c>
      <c r="H193" s="53" t="s">
        <v>391</v>
      </c>
      <c r="I193" s="53"/>
      <c r="J193" s="85"/>
    </row>
    <row r="194" spans="1:10" ht="18" customHeight="1" x14ac:dyDescent="0.15">
      <c r="A194" s="31">
        <v>168</v>
      </c>
      <c r="B194" s="54" t="s">
        <v>202</v>
      </c>
      <c r="C194" s="54" t="s">
        <v>171</v>
      </c>
      <c r="D194" s="53" t="s">
        <v>15</v>
      </c>
      <c r="E194" s="54">
        <v>650</v>
      </c>
      <c r="F194" s="53" t="s">
        <v>203</v>
      </c>
      <c r="G194" s="53" t="s">
        <v>162</v>
      </c>
      <c r="H194" s="53" t="s">
        <v>391</v>
      </c>
      <c r="I194" s="53"/>
      <c r="J194" s="86"/>
    </row>
    <row r="195" spans="1:10" ht="18" customHeight="1" x14ac:dyDescent="0.15">
      <c r="A195" s="48"/>
      <c r="B195" s="54"/>
      <c r="C195" s="54"/>
      <c r="D195" s="54"/>
      <c r="E195" s="54"/>
      <c r="F195" s="53"/>
      <c r="G195" s="53"/>
      <c r="H195" s="53"/>
      <c r="I195" s="53"/>
      <c r="J195" s="48"/>
    </row>
    <row r="196" spans="1:10" ht="18" customHeight="1" x14ac:dyDescent="0.15">
      <c r="A196" s="31">
        <v>169</v>
      </c>
      <c r="B196" s="54" t="s">
        <v>472</v>
      </c>
      <c r="C196" s="51" t="s">
        <v>496</v>
      </c>
      <c r="D196" s="53" t="s">
        <v>15</v>
      </c>
      <c r="E196" s="51">
        <v>1680</v>
      </c>
      <c r="F196" s="53" t="s">
        <v>500</v>
      </c>
      <c r="G196" s="53" t="s">
        <v>500</v>
      </c>
      <c r="H196" s="53" t="s">
        <v>473</v>
      </c>
      <c r="I196" s="53"/>
      <c r="J196" s="87" t="s">
        <v>519</v>
      </c>
    </row>
    <row r="197" spans="1:10" ht="18" customHeight="1" x14ac:dyDescent="0.15">
      <c r="A197" s="31">
        <v>170</v>
      </c>
      <c r="B197" s="54" t="s">
        <v>487</v>
      </c>
      <c r="C197" s="51" t="s">
        <v>497</v>
      </c>
      <c r="D197" s="53" t="s">
        <v>15</v>
      </c>
      <c r="E197" s="51">
        <v>1680</v>
      </c>
      <c r="F197" s="53" t="s">
        <v>500</v>
      </c>
      <c r="G197" s="53" t="s">
        <v>500</v>
      </c>
      <c r="H197" s="53" t="s">
        <v>475</v>
      </c>
      <c r="I197" s="53"/>
      <c r="J197" s="88"/>
    </row>
    <row r="198" spans="1:10" ht="18" customHeight="1" x14ac:dyDescent="0.15">
      <c r="A198" s="31">
        <v>171</v>
      </c>
      <c r="B198" s="54" t="s">
        <v>488</v>
      </c>
      <c r="C198" s="51" t="s">
        <v>168</v>
      </c>
      <c r="D198" s="53" t="s">
        <v>15</v>
      </c>
      <c r="E198" s="51">
        <v>2020</v>
      </c>
      <c r="F198" s="53" t="s">
        <v>500</v>
      </c>
      <c r="G198" s="53" t="s">
        <v>500</v>
      </c>
      <c r="H198" s="53" t="s">
        <v>486</v>
      </c>
      <c r="I198" s="53"/>
      <c r="J198" s="88"/>
    </row>
    <row r="199" spans="1:10" ht="18" customHeight="1" x14ac:dyDescent="0.15">
      <c r="A199" s="31">
        <v>172</v>
      </c>
      <c r="B199" s="54" t="s">
        <v>489</v>
      </c>
      <c r="C199" s="51" t="s">
        <v>171</v>
      </c>
      <c r="D199" s="53" t="s">
        <v>15</v>
      </c>
      <c r="E199" s="51">
        <v>2020</v>
      </c>
      <c r="F199" s="53" t="s">
        <v>500</v>
      </c>
      <c r="G199" s="53" t="s">
        <v>500</v>
      </c>
      <c r="H199" s="53" t="s">
        <v>476</v>
      </c>
      <c r="I199" s="53"/>
      <c r="J199" s="88"/>
    </row>
    <row r="200" spans="1:10" ht="18" customHeight="1" x14ac:dyDescent="0.15">
      <c r="A200" s="31">
        <v>173</v>
      </c>
      <c r="B200" s="54" t="s">
        <v>498</v>
      </c>
      <c r="C200" s="51" t="s">
        <v>499</v>
      </c>
      <c r="D200" s="53" t="s">
        <v>546</v>
      </c>
      <c r="E200" s="51">
        <v>1350</v>
      </c>
      <c r="F200" s="53" t="s">
        <v>500</v>
      </c>
      <c r="G200" s="53" t="s">
        <v>501</v>
      </c>
      <c r="H200" s="53" t="s">
        <v>476</v>
      </c>
      <c r="I200" s="61"/>
      <c r="J200" s="88"/>
    </row>
    <row r="201" spans="1:10" ht="18" customHeight="1" x14ac:dyDescent="0.15">
      <c r="A201" s="31">
        <v>174</v>
      </c>
      <c r="B201" s="54" t="s">
        <v>490</v>
      </c>
      <c r="C201" s="51" t="s">
        <v>477</v>
      </c>
      <c r="D201" s="53" t="s">
        <v>15</v>
      </c>
      <c r="E201" s="51"/>
      <c r="F201" s="53" t="s">
        <v>474</v>
      </c>
      <c r="G201" s="53" t="s">
        <v>485</v>
      </c>
      <c r="H201" s="53" t="s">
        <v>476</v>
      </c>
      <c r="I201" s="94" t="s">
        <v>520</v>
      </c>
      <c r="J201" s="88"/>
    </row>
    <row r="202" spans="1:10" ht="18" customHeight="1" x14ac:dyDescent="0.15">
      <c r="A202" s="31">
        <v>175</v>
      </c>
      <c r="B202" s="54" t="s">
        <v>491</v>
      </c>
      <c r="C202" s="51" t="s">
        <v>478</v>
      </c>
      <c r="D202" s="53" t="s">
        <v>15</v>
      </c>
      <c r="E202" s="51"/>
      <c r="F202" s="53" t="s">
        <v>485</v>
      </c>
      <c r="G202" s="53" t="s">
        <v>485</v>
      </c>
      <c r="H202" s="53" t="s">
        <v>476</v>
      </c>
      <c r="I202" s="94"/>
      <c r="J202" s="88"/>
    </row>
    <row r="203" spans="1:10" ht="18" customHeight="1" x14ac:dyDescent="0.15">
      <c r="A203" s="31">
        <v>176</v>
      </c>
      <c r="B203" s="54" t="s">
        <v>492</v>
      </c>
      <c r="C203" s="51" t="s">
        <v>479</v>
      </c>
      <c r="D203" s="53" t="s">
        <v>15</v>
      </c>
      <c r="E203" s="51"/>
      <c r="F203" s="53" t="s">
        <v>485</v>
      </c>
      <c r="G203" s="53" t="s">
        <v>481</v>
      </c>
      <c r="H203" s="53" t="s">
        <v>480</v>
      </c>
      <c r="I203" s="94"/>
      <c r="J203" s="88"/>
    </row>
    <row r="204" spans="1:10" ht="18" customHeight="1" x14ac:dyDescent="0.15">
      <c r="A204" s="31">
        <v>177</v>
      </c>
      <c r="B204" s="54" t="s">
        <v>493</v>
      </c>
      <c r="C204" s="51" t="s">
        <v>482</v>
      </c>
      <c r="D204" s="53" t="s">
        <v>15</v>
      </c>
      <c r="E204" s="51"/>
      <c r="F204" s="53" t="s">
        <v>474</v>
      </c>
      <c r="G204" s="53" t="s">
        <v>481</v>
      </c>
      <c r="H204" s="53" t="s">
        <v>476</v>
      </c>
      <c r="I204" s="94"/>
      <c r="J204" s="88"/>
    </row>
    <row r="205" spans="1:10" ht="18" customHeight="1" x14ac:dyDescent="0.15">
      <c r="A205" s="31">
        <v>178</v>
      </c>
      <c r="B205" s="54" t="s">
        <v>494</v>
      </c>
      <c r="C205" s="51" t="s">
        <v>483</v>
      </c>
      <c r="D205" s="53" t="s">
        <v>15</v>
      </c>
      <c r="E205" s="51"/>
      <c r="F205" s="53" t="s">
        <v>474</v>
      </c>
      <c r="G205" s="53" t="s">
        <v>481</v>
      </c>
      <c r="H205" s="53" t="s">
        <v>476</v>
      </c>
      <c r="I205" s="94"/>
      <c r="J205" s="88"/>
    </row>
    <row r="206" spans="1:10" ht="18" customHeight="1" x14ac:dyDescent="0.15">
      <c r="A206" s="31">
        <v>179</v>
      </c>
      <c r="B206" s="54" t="s">
        <v>495</v>
      </c>
      <c r="C206" s="51" t="s">
        <v>484</v>
      </c>
      <c r="D206" s="53" t="s">
        <v>15</v>
      </c>
      <c r="E206" s="51"/>
      <c r="F206" s="53" t="s">
        <v>474</v>
      </c>
      <c r="G206" s="53" t="s">
        <v>481</v>
      </c>
      <c r="H206" s="53" t="s">
        <v>476</v>
      </c>
      <c r="I206" s="94"/>
      <c r="J206" s="89"/>
    </row>
    <row r="207" spans="1:10" ht="18" customHeight="1" x14ac:dyDescent="0.15">
      <c r="A207" s="31"/>
      <c r="B207" s="54"/>
      <c r="C207" s="51"/>
      <c r="D207" s="53"/>
      <c r="E207" s="51"/>
      <c r="F207" s="53"/>
      <c r="G207" s="53"/>
      <c r="H207" s="53"/>
      <c r="I207" s="53"/>
      <c r="J207" s="49"/>
    </row>
    <row r="208" spans="1:10" ht="18" customHeight="1" x14ac:dyDescent="0.15">
      <c r="A208" s="31">
        <v>180</v>
      </c>
      <c r="B208" s="42" t="s">
        <v>349</v>
      </c>
      <c r="C208" s="42" t="s">
        <v>350</v>
      </c>
      <c r="D208" s="40" t="s">
        <v>15</v>
      </c>
      <c r="E208" s="41">
        <v>1580</v>
      </c>
      <c r="F208" s="37"/>
      <c r="G208" s="37" t="s">
        <v>12</v>
      </c>
      <c r="H208" s="40" t="s">
        <v>351</v>
      </c>
      <c r="I208" s="43" t="s">
        <v>350</v>
      </c>
      <c r="J208" s="70" t="s">
        <v>521</v>
      </c>
    </row>
    <row r="209" spans="1:10" ht="18" customHeight="1" x14ac:dyDescent="0.15">
      <c r="A209" s="31">
        <v>181</v>
      </c>
      <c r="B209" s="42" t="s">
        <v>352</v>
      </c>
      <c r="C209" s="42" t="s">
        <v>353</v>
      </c>
      <c r="D209" s="40" t="s">
        <v>15</v>
      </c>
      <c r="E209" s="41">
        <v>1580</v>
      </c>
      <c r="F209" s="37"/>
      <c r="G209" s="37" t="s">
        <v>12</v>
      </c>
      <c r="H209" s="40" t="s">
        <v>351</v>
      </c>
      <c r="I209" s="43" t="s">
        <v>353</v>
      </c>
      <c r="J209" s="70"/>
    </row>
    <row r="210" spans="1:10" ht="18" customHeight="1" x14ac:dyDescent="0.15">
      <c r="A210" s="31">
        <v>182</v>
      </c>
      <c r="B210" s="42" t="s">
        <v>354</v>
      </c>
      <c r="C210" s="42" t="s">
        <v>355</v>
      </c>
      <c r="D210" s="40" t="s">
        <v>15</v>
      </c>
      <c r="E210" s="41">
        <v>1580</v>
      </c>
      <c r="F210" s="37"/>
      <c r="G210" s="37" t="s">
        <v>12</v>
      </c>
      <c r="H210" s="40" t="s">
        <v>351</v>
      </c>
      <c r="I210" s="43" t="s">
        <v>355</v>
      </c>
      <c r="J210" s="70"/>
    </row>
    <row r="211" spans="1:10" ht="18" customHeight="1" x14ac:dyDescent="0.15">
      <c r="A211" s="31">
        <v>183</v>
      </c>
      <c r="B211" s="42" t="s">
        <v>356</v>
      </c>
      <c r="C211" s="42" t="s">
        <v>357</v>
      </c>
      <c r="D211" s="40" t="s">
        <v>358</v>
      </c>
      <c r="E211" s="41">
        <v>1580</v>
      </c>
      <c r="F211" s="37"/>
      <c r="G211" s="37" t="s">
        <v>12</v>
      </c>
      <c r="H211" s="40" t="s">
        <v>351</v>
      </c>
      <c r="I211" s="43" t="s">
        <v>357</v>
      </c>
      <c r="J211" s="70"/>
    </row>
    <row r="212" spans="1:10" ht="18" customHeight="1" x14ac:dyDescent="0.15">
      <c r="A212" s="31"/>
      <c r="B212" s="42"/>
      <c r="C212" s="42"/>
      <c r="D212" s="40"/>
      <c r="E212" s="41"/>
      <c r="F212" s="45"/>
      <c r="G212" s="45"/>
      <c r="H212" s="40"/>
      <c r="I212" s="43"/>
      <c r="J212" s="46"/>
    </row>
    <row r="213" spans="1:10" ht="18" customHeight="1" x14ac:dyDescent="0.15">
      <c r="B213" s="19"/>
      <c r="C213" s="19"/>
      <c r="D213" s="19"/>
      <c r="E213" s="19"/>
    </row>
    <row r="214" spans="1:10" ht="18" customHeight="1" x14ac:dyDescent="0.15">
      <c r="B214" s="19"/>
      <c r="C214" s="19"/>
      <c r="D214" s="19"/>
      <c r="E214" s="19"/>
    </row>
    <row r="215" spans="1:10" ht="18" customHeight="1" x14ac:dyDescent="0.15">
      <c r="B215" s="19"/>
      <c r="C215" s="19"/>
      <c r="D215" s="19"/>
      <c r="E215" s="19"/>
    </row>
    <row r="216" spans="1:10" ht="18" customHeight="1" x14ac:dyDescent="0.15">
      <c r="B216" s="19"/>
      <c r="C216" s="19"/>
      <c r="D216" s="19"/>
      <c r="E216" s="19"/>
    </row>
    <row r="217" spans="1:10" ht="18" customHeight="1" x14ac:dyDescent="0.15">
      <c r="B217" s="19"/>
      <c r="C217" s="19"/>
      <c r="D217" s="19"/>
      <c r="E217" s="19"/>
    </row>
    <row r="218" spans="1:10" ht="18" customHeight="1" x14ac:dyDescent="0.15">
      <c r="B218" s="19"/>
      <c r="C218" s="19"/>
      <c r="D218" s="19"/>
      <c r="E218" s="19"/>
    </row>
    <row r="219" spans="1:10" ht="18" customHeight="1" x14ac:dyDescent="0.15">
      <c r="B219" s="19"/>
      <c r="C219" s="19"/>
      <c r="D219" s="19"/>
      <c r="E219" s="19"/>
    </row>
    <row r="220" spans="1:10" ht="18" customHeight="1" x14ac:dyDescent="0.15">
      <c r="B220" s="19"/>
      <c r="C220" s="19"/>
      <c r="D220" s="19"/>
      <c r="E220" s="19"/>
    </row>
    <row r="221" spans="1:10" ht="18" customHeight="1" x14ac:dyDescent="0.15">
      <c r="B221" s="19"/>
      <c r="C221" s="19"/>
      <c r="D221" s="19"/>
      <c r="E221" s="19"/>
    </row>
    <row r="222" spans="1:10" ht="18" customHeight="1" x14ac:dyDescent="0.15">
      <c r="B222" s="19"/>
      <c r="C222" s="19"/>
      <c r="D222" s="19"/>
      <c r="E222" s="19"/>
    </row>
    <row r="223" spans="1:10" ht="18" customHeight="1" x14ac:dyDescent="0.15">
      <c r="B223" s="19"/>
      <c r="C223" s="19"/>
      <c r="D223" s="19"/>
      <c r="E223" s="19"/>
      <c r="J223" s="19"/>
    </row>
    <row r="224" spans="1:10" ht="18" customHeight="1" x14ac:dyDescent="0.15">
      <c r="B224" s="19"/>
      <c r="C224" s="19"/>
      <c r="D224" s="19"/>
      <c r="E224" s="19"/>
      <c r="J224" s="19"/>
    </row>
    <row r="225" spans="2:10" ht="18" customHeight="1" x14ac:dyDescent="0.15">
      <c r="B225" s="19"/>
      <c r="C225" s="19"/>
      <c r="D225" s="19"/>
      <c r="E225" s="19"/>
      <c r="J225" s="19"/>
    </row>
  </sheetData>
  <autoFilter ref="E7:E140"/>
  <mergeCells count="39">
    <mergeCell ref="J67:J73"/>
    <mergeCell ref="J196:J206"/>
    <mergeCell ref="I201:I206"/>
    <mergeCell ref="J153:J164"/>
    <mergeCell ref="J165:J167"/>
    <mergeCell ref="J169:J172"/>
    <mergeCell ref="J174:J185"/>
    <mergeCell ref="J187:J194"/>
    <mergeCell ref="J78:J101"/>
    <mergeCell ref="J122:J132"/>
    <mergeCell ref="J134:J140"/>
    <mergeCell ref="J142:J145"/>
    <mergeCell ref="J74:J75"/>
    <mergeCell ref="J32:J34"/>
    <mergeCell ref="J48:J51"/>
    <mergeCell ref="F58:F59"/>
    <mergeCell ref="F55:F56"/>
    <mergeCell ref="F53:F54"/>
    <mergeCell ref="J43:J46"/>
    <mergeCell ref="J53:J66"/>
    <mergeCell ref="C153:C155"/>
    <mergeCell ref="C156:C158"/>
    <mergeCell ref="B1:H2"/>
    <mergeCell ref="A1:A2"/>
    <mergeCell ref="A3:B4"/>
    <mergeCell ref="C3:H4"/>
    <mergeCell ref="A5:I5"/>
    <mergeCell ref="A133:I133"/>
    <mergeCell ref="F63:F64"/>
    <mergeCell ref="F61:F62"/>
    <mergeCell ref="H126:H128"/>
    <mergeCell ref="J208:J211"/>
    <mergeCell ref="J109:J112"/>
    <mergeCell ref="J103:J106"/>
    <mergeCell ref="H129:H131"/>
    <mergeCell ref="H123:H125"/>
    <mergeCell ref="J147:J151"/>
    <mergeCell ref="J113:J117"/>
    <mergeCell ref="J118:J121"/>
  </mergeCells>
  <phoneticPr fontId="2" type="noConversion"/>
  <printOptions horizontalCentered="1" verticalCentered="1" gridLines="1"/>
  <pageMargins left="0.70866141732283472" right="0.62992125984251968" top="0.74803149606299213" bottom="0.74803149606299213" header="0.31496062992125984" footer="0.31496062992125984"/>
  <pageSetup paperSize="9" scale="69" fitToHeight="0" orientation="landscape" r:id="rId1"/>
  <rowBreaks count="5" manualBreakCount="5">
    <brk id="35" max="9" man="1"/>
    <brk id="73" max="9" man="1"/>
    <brk id="111" max="9" man="1"/>
    <brk id="149" max="9" man="1"/>
    <brk id="186" max="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9"/>
  <sheetViews>
    <sheetView view="pageBreakPreview" topLeftCell="A49" zoomScale="130" zoomScaleNormal="100" zoomScaleSheetLayoutView="130" workbookViewId="0">
      <selection activeCell="A51" sqref="A51:C51"/>
    </sheetView>
  </sheetViews>
  <sheetFormatPr defaultColWidth="12.625" defaultRowHeight="21.95" customHeight="1" x14ac:dyDescent="0.15"/>
  <cols>
    <col min="4" max="4" width="18.625" customWidth="1"/>
  </cols>
  <sheetData>
    <row r="1" spans="1:7" ht="21.95" customHeight="1" x14ac:dyDescent="0.15">
      <c r="A1" s="96" t="s">
        <v>547</v>
      </c>
      <c r="B1" s="96"/>
      <c r="C1" s="96"/>
      <c r="D1" s="96"/>
      <c r="E1" s="96"/>
      <c r="F1" s="96"/>
      <c r="G1" s="96"/>
    </row>
    <row r="2" spans="1:7" ht="21.95" customHeight="1" x14ac:dyDescent="0.15">
      <c r="A2" s="95" t="s">
        <v>526</v>
      </c>
      <c r="B2" s="95"/>
      <c r="C2" s="95"/>
      <c r="D2" s="66"/>
      <c r="E2" s="95" t="s">
        <v>526</v>
      </c>
      <c r="F2" s="95"/>
      <c r="G2" s="95"/>
    </row>
    <row r="3" spans="1:7" ht="21.95" customHeight="1" x14ac:dyDescent="0.15">
      <c r="A3" s="66" t="s">
        <v>527</v>
      </c>
      <c r="B3" s="66" t="s">
        <v>528</v>
      </c>
      <c r="C3" s="66" t="s">
        <v>529</v>
      </c>
      <c r="D3" s="66"/>
      <c r="E3" s="66" t="s">
        <v>527</v>
      </c>
      <c r="F3" s="66" t="s">
        <v>528</v>
      </c>
      <c r="G3" s="66" t="s">
        <v>529</v>
      </c>
    </row>
    <row r="4" spans="1:7" ht="21.95" customHeight="1" x14ac:dyDescent="0.15">
      <c r="A4" s="66">
        <v>1</v>
      </c>
      <c r="B4" s="66">
        <v>100</v>
      </c>
      <c r="C4" s="66">
        <v>1</v>
      </c>
      <c r="D4" s="66"/>
      <c r="E4" s="66">
        <v>34</v>
      </c>
      <c r="F4" s="66">
        <v>1080</v>
      </c>
      <c r="G4" s="66">
        <v>1</v>
      </c>
    </row>
    <row r="5" spans="1:7" ht="21.95" customHeight="1" x14ac:dyDescent="0.15">
      <c r="A5" s="66">
        <v>2</v>
      </c>
      <c r="B5" s="66">
        <v>120</v>
      </c>
      <c r="C5" s="66">
        <v>2</v>
      </c>
      <c r="D5" s="66"/>
      <c r="E5" s="66">
        <v>35</v>
      </c>
      <c r="F5" s="66">
        <v>1090</v>
      </c>
      <c r="G5" s="66">
        <v>1</v>
      </c>
    </row>
    <row r="6" spans="1:7" ht="21.95" customHeight="1" x14ac:dyDescent="0.15">
      <c r="A6" s="66">
        <v>3</v>
      </c>
      <c r="B6" s="66">
        <v>150</v>
      </c>
      <c r="C6" s="66">
        <v>2</v>
      </c>
      <c r="D6" s="66"/>
      <c r="E6" s="66">
        <v>36</v>
      </c>
      <c r="F6" s="66">
        <v>1120</v>
      </c>
      <c r="G6" s="66">
        <v>2</v>
      </c>
    </row>
    <row r="7" spans="1:7" ht="21.95" customHeight="1" x14ac:dyDescent="0.15">
      <c r="A7" s="66">
        <v>4</v>
      </c>
      <c r="B7" s="66">
        <v>170</v>
      </c>
      <c r="C7" s="66">
        <v>1</v>
      </c>
      <c r="D7" s="66"/>
      <c r="E7" s="66">
        <v>37</v>
      </c>
      <c r="F7" s="66">
        <v>1130</v>
      </c>
      <c r="G7" s="66">
        <v>2</v>
      </c>
    </row>
    <row r="8" spans="1:7" ht="21.95" customHeight="1" x14ac:dyDescent="0.15">
      <c r="A8" s="66">
        <v>5</v>
      </c>
      <c r="B8" s="31">
        <v>280</v>
      </c>
      <c r="C8" s="31">
        <v>2</v>
      </c>
      <c r="D8" s="66"/>
      <c r="E8" s="66">
        <v>38</v>
      </c>
      <c r="F8" s="66">
        <v>1210</v>
      </c>
      <c r="G8" s="66">
        <v>1</v>
      </c>
    </row>
    <row r="9" spans="1:7" ht="21.95" customHeight="1" x14ac:dyDescent="0.15">
      <c r="A9" s="66">
        <v>6</v>
      </c>
      <c r="B9" s="66">
        <v>340</v>
      </c>
      <c r="C9" s="66">
        <v>1</v>
      </c>
      <c r="D9" s="66"/>
      <c r="E9" s="66">
        <v>39</v>
      </c>
      <c r="F9" s="66">
        <v>1220</v>
      </c>
      <c r="G9" s="66">
        <v>1</v>
      </c>
    </row>
    <row r="10" spans="1:7" ht="21.95" customHeight="1" x14ac:dyDescent="0.15">
      <c r="A10" s="66">
        <v>7</v>
      </c>
      <c r="B10" s="66">
        <v>350</v>
      </c>
      <c r="C10" s="66">
        <v>3</v>
      </c>
      <c r="D10" s="66"/>
      <c r="E10" s="95" t="s">
        <v>534</v>
      </c>
      <c r="F10" s="95"/>
      <c r="G10" s="95"/>
    </row>
    <row r="11" spans="1:7" ht="21.95" customHeight="1" x14ac:dyDescent="0.15">
      <c r="A11" s="66">
        <v>8</v>
      </c>
      <c r="B11" s="66">
        <v>370</v>
      </c>
      <c r="C11" s="66">
        <v>1</v>
      </c>
      <c r="D11" s="66"/>
      <c r="E11" s="66" t="s">
        <v>527</v>
      </c>
      <c r="F11" s="66" t="s">
        <v>528</v>
      </c>
      <c r="G11" s="66" t="s">
        <v>529</v>
      </c>
    </row>
    <row r="12" spans="1:7" ht="21.95" customHeight="1" x14ac:dyDescent="0.15">
      <c r="A12" s="66">
        <v>9</v>
      </c>
      <c r="B12" s="66">
        <v>400</v>
      </c>
      <c r="C12" s="66">
        <v>2</v>
      </c>
      <c r="D12" s="66"/>
      <c r="E12" s="66">
        <v>1</v>
      </c>
      <c r="F12" s="66">
        <v>430</v>
      </c>
      <c r="G12" s="66">
        <v>2</v>
      </c>
    </row>
    <row r="13" spans="1:7" ht="21.95" customHeight="1" x14ac:dyDescent="0.15">
      <c r="A13" s="66">
        <v>10</v>
      </c>
      <c r="B13" s="66">
        <v>480</v>
      </c>
      <c r="C13" s="66">
        <v>2</v>
      </c>
      <c r="D13" s="66"/>
      <c r="E13" s="66">
        <v>2</v>
      </c>
      <c r="F13" s="66">
        <v>530</v>
      </c>
      <c r="G13" s="66">
        <v>2</v>
      </c>
    </row>
    <row r="14" spans="1:7" ht="21.95" customHeight="1" x14ac:dyDescent="0.15">
      <c r="A14" s="66">
        <v>11</v>
      </c>
      <c r="B14" s="66">
        <v>590</v>
      </c>
      <c r="C14" s="66">
        <v>1</v>
      </c>
      <c r="D14" s="66"/>
      <c r="E14" s="66">
        <v>3</v>
      </c>
      <c r="F14" s="66">
        <v>660</v>
      </c>
      <c r="G14" s="66">
        <v>2</v>
      </c>
    </row>
    <row r="15" spans="1:7" ht="21.95" customHeight="1" x14ac:dyDescent="0.15">
      <c r="A15" s="66">
        <v>12</v>
      </c>
      <c r="B15" s="66">
        <v>640</v>
      </c>
      <c r="C15" s="66">
        <v>1</v>
      </c>
      <c r="D15" s="66"/>
      <c r="E15" s="66">
        <v>4</v>
      </c>
      <c r="F15" s="66">
        <v>800</v>
      </c>
      <c r="G15" s="66">
        <v>2</v>
      </c>
    </row>
    <row r="16" spans="1:7" ht="21.95" customHeight="1" x14ac:dyDescent="0.15">
      <c r="A16" s="66">
        <v>13</v>
      </c>
      <c r="B16" s="66">
        <v>660</v>
      </c>
      <c r="C16" s="66">
        <v>4</v>
      </c>
      <c r="D16" s="66"/>
      <c r="E16" s="66">
        <v>5</v>
      </c>
      <c r="F16" s="66">
        <v>810</v>
      </c>
      <c r="G16" s="66">
        <v>2</v>
      </c>
    </row>
    <row r="17" spans="1:7" ht="21.95" customHeight="1" x14ac:dyDescent="0.15">
      <c r="A17" s="66">
        <v>14</v>
      </c>
      <c r="B17" s="66">
        <v>670</v>
      </c>
      <c r="C17" s="66">
        <v>1</v>
      </c>
      <c r="D17" s="66"/>
      <c r="E17" s="66">
        <v>6</v>
      </c>
      <c r="F17" s="66">
        <v>840</v>
      </c>
      <c r="G17" s="66">
        <v>4</v>
      </c>
    </row>
    <row r="18" spans="1:7" ht="21.95" customHeight="1" x14ac:dyDescent="0.15">
      <c r="A18" s="66">
        <v>15</v>
      </c>
      <c r="B18" s="66">
        <v>700</v>
      </c>
      <c r="C18" s="66">
        <v>5</v>
      </c>
      <c r="D18" s="66"/>
      <c r="E18" s="66">
        <v>7</v>
      </c>
      <c r="F18" s="66">
        <v>970</v>
      </c>
      <c r="G18" s="66">
        <v>2</v>
      </c>
    </row>
    <row r="19" spans="1:7" ht="21.95" customHeight="1" x14ac:dyDescent="0.15">
      <c r="A19" s="66">
        <v>16</v>
      </c>
      <c r="B19" s="66">
        <v>710</v>
      </c>
      <c r="C19" s="66">
        <v>2</v>
      </c>
      <c r="D19" s="66"/>
      <c r="E19" s="66">
        <v>8</v>
      </c>
      <c r="F19" s="66">
        <v>980</v>
      </c>
      <c r="G19" s="66">
        <v>2</v>
      </c>
    </row>
    <row r="20" spans="1:7" ht="21.95" customHeight="1" x14ac:dyDescent="0.15">
      <c r="A20" s="66">
        <v>17</v>
      </c>
      <c r="B20" s="66">
        <v>720</v>
      </c>
      <c r="C20" s="66">
        <v>2</v>
      </c>
      <c r="D20" s="66"/>
      <c r="E20" s="66">
        <v>9</v>
      </c>
      <c r="F20" s="66">
        <v>1015</v>
      </c>
      <c r="G20" s="66">
        <v>2</v>
      </c>
    </row>
    <row r="21" spans="1:7" ht="21.95" customHeight="1" x14ac:dyDescent="0.15">
      <c r="A21" s="66">
        <v>18</v>
      </c>
      <c r="B21" s="66">
        <v>740</v>
      </c>
      <c r="C21" s="66">
        <v>1</v>
      </c>
      <c r="D21" s="66"/>
      <c r="E21" s="66">
        <v>10</v>
      </c>
      <c r="F21" s="66">
        <v>1160</v>
      </c>
      <c r="G21" s="66">
        <v>2</v>
      </c>
    </row>
    <row r="22" spans="1:7" ht="21.95" customHeight="1" x14ac:dyDescent="0.15">
      <c r="A22" s="66">
        <v>19</v>
      </c>
      <c r="B22" s="66">
        <v>750</v>
      </c>
      <c r="C22" s="66">
        <v>1</v>
      </c>
      <c r="D22" s="66"/>
      <c r="E22" s="66">
        <v>11</v>
      </c>
      <c r="F22" s="66">
        <v>1240</v>
      </c>
      <c r="G22" s="66">
        <v>2</v>
      </c>
    </row>
    <row r="23" spans="1:7" ht="21.95" customHeight="1" x14ac:dyDescent="0.15">
      <c r="A23" s="66">
        <v>20</v>
      </c>
      <c r="B23" s="66">
        <v>790</v>
      </c>
      <c r="C23" s="66">
        <v>2</v>
      </c>
      <c r="D23" s="66"/>
      <c r="E23" s="66">
        <v>12</v>
      </c>
      <c r="F23" s="66">
        <v>1250</v>
      </c>
      <c r="G23" s="66">
        <v>2</v>
      </c>
    </row>
    <row r="24" spans="1:7" ht="21.95" customHeight="1" x14ac:dyDescent="0.15">
      <c r="A24" s="66">
        <v>21</v>
      </c>
      <c r="B24" s="66">
        <v>800</v>
      </c>
      <c r="C24" s="66">
        <v>1</v>
      </c>
      <c r="D24" s="66"/>
      <c r="E24" s="95" t="s">
        <v>535</v>
      </c>
      <c r="F24" s="95"/>
      <c r="G24" s="95"/>
    </row>
    <row r="25" spans="1:7" ht="21.95" customHeight="1" x14ac:dyDescent="0.15">
      <c r="A25" s="66">
        <v>22</v>
      </c>
      <c r="B25" s="66">
        <v>810</v>
      </c>
      <c r="C25" s="66">
        <v>1</v>
      </c>
      <c r="D25" s="66"/>
      <c r="E25" s="66" t="s">
        <v>527</v>
      </c>
      <c r="F25" s="66" t="s">
        <v>528</v>
      </c>
      <c r="G25" s="66" t="s">
        <v>529</v>
      </c>
    </row>
    <row r="26" spans="1:7" ht="21.95" customHeight="1" x14ac:dyDescent="0.15">
      <c r="A26" s="66">
        <v>23</v>
      </c>
      <c r="B26" s="66">
        <v>820</v>
      </c>
      <c r="C26" s="66">
        <v>2</v>
      </c>
      <c r="D26" s="66"/>
      <c r="E26" s="66">
        <v>1</v>
      </c>
      <c r="F26" s="66">
        <v>250</v>
      </c>
      <c r="G26" s="66">
        <v>2</v>
      </c>
    </row>
    <row r="27" spans="1:7" ht="21.95" customHeight="1" x14ac:dyDescent="0.15">
      <c r="A27" s="66">
        <v>24</v>
      </c>
      <c r="B27" s="66">
        <v>830</v>
      </c>
      <c r="C27" s="66">
        <v>1</v>
      </c>
      <c r="D27" s="66"/>
      <c r="E27" s="66">
        <v>2</v>
      </c>
      <c r="F27" s="66">
        <v>710</v>
      </c>
      <c r="G27" s="66">
        <v>1</v>
      </c>
    </row>
    <row r="28" spans="1:7" ht="21.95" customHeight="1" x14ac:dyDescent="0.15">
      <c r="A28" s="66">
        <v>25</v>
      </c>
      <c r="B28" s="66">
        <v>900</v>
      </c>
      <c r="C28" s="66">
        <v>4</v>
      </c>
      <c r="D28" s="66"/>
      <c r="E28" s="66">
        <v>3</v>
      </c>
      <c r="F28" s="66">
        <v>730</v>
      </c>
      <c r="G28" s="66">
        <v>1</v>
      </c>
    </row>
    <row r="29" spans="1:7" ht="21.95" customHeight="1" x14ac:dyDescent="0.15">
      <c r="A29" s="66">
        <v>26</v>
      </c>
      <c r="B29" s="66">
        <v>920</v>
      </c>
      <c r="C29" s="66">
        <v>1</v>
      </c>
      <c r="D29" s="66"/>
      <c r="E29" s="95" t="s">
        <v>536</v>
      </c>
      <c r="F29" s="95"/>
      <c r="G29" s="95"/>
    </row>
    <row r="30" spans="1:7" ht="21.95" customHeight="1" x14ac:dyDescent="0.15">
      <c r="A30" s="66">
        <v>27</v>
      </c>
      <c r="B30" s="66">
        <v>940</v>
      </c>
      <c r="C30" s="66">
        <v>2</v>
      </c>
      <c r="D30" s="66"/>
      <c r="E30" s="66" t="s">
        <v>527</v>
      </c>
      <c r="F30" s="66" t="s">
        <v>528</v>
      </c>
      <c r="G30" s="66" t="s">
        <v>529</v>
      </c>
    </row>
    <row r="31" spans="1:7" ht="21.95" customHeight="1" x14ac:dyDescent="0.15">
      <c r="A31" s="66">
        <v>28</v>
      </c>
      <c r="B31" s="66">
        <v>960</v>
      </c>
      <c r="C31" s="66">
        <v>1</v>
      </c>
      <c r="D31" s="66"/>
      <c r="E31" s="66">
        <v>1</v>
      </c>
      <c r="F31" s="66">
        <v>1320</v>
      </c>
      <c r="G31" s="66">
        <v>2</v>
      </c>
    </row>
    <row r="32" spans="1:7" ht="21.95" customHeight="1" x14ac:dyDescent="0.15">
      <c r="A32" s="66">
        <v>29</v>
      </c>
      <c r="B32" s="66">
        <v>1000</v>
      </c>
      <c r="C32" s="66">
        <v>2</v>
      </c>
      <c r="D32" s="66"/>
      <c r="E32" s="95" t="s">
        <v>537</v>
      </c>
      <c r="F32" s="95"/>
      <c r="G32" s="95"/>
    </row>
    <row r="33" spans="1:7" ht="21.95" customHeight="1" x14ac:dyDescent="0.15">
      <c r="A33" s="66">
        <v>30</v>
      </c>
      <c r="B33" s="66">
        <v>1030</v>
      </c>
      <c r="C33" s="66">
        <v>1</v>
      </c>
      <c r="D33" s="66"/>
      <c r="E33" s="66" t="s">
        <v>527</v>
      </c>
      <c r="F33" s="66" t="s">
        <v>528</v>
      </c>
      <c r="G33" s="66" t="s">
        <v>529</v>
      </c>
    </row>
    <row r="34" spans="1:7" ht="21.95" customHeight="1" x14ac:dyDescent="0.15">
      <c r="A34" s="66">
        <v>31</v>
      </c>
      <c r="B34" s="66">
        <v>1040</v>
      </c>
      <c r="C34" s="66">
        <v>2</v>
      </c>
      <c r="D34" s="66"/>
      <c r="E34" s="66">
        <v>1</v>
      </c>
      <c r="F34" s="66">
        <v>790</v>
      </c>
      <c r="G34" s="66">
        <v>1</v>
      </c>
    </row>
    <row r="35" spans="1:7" ht="21.95" customHeight="1" x14ac:dyDescent="0.15">
      <c r="A35" s="66">
        <v>32</v>
      </c>
      <c r="B35" s="66">
        <v>1050</v>
      </c>
      <c r="C35" s="66">
        <v>4</v>
      </c>
      <c r="D35" s="66"/>
      <c r="E35" s="66">
        <v>2</v>
      </c>
      <c r="F35" s="66">
        <v>1220</v>
      </c>
      <c r="G35" s="66">
        <v>1</v>
      </c>
    </row>
    <row r="36" spans="1:7" ht="21.95" customHeight="1" x14ac:dyDescent="0.15">
      <c r="A36" s="66">
        <v>33</v>
      </c>
      <c r="B36" s="66">
        <v>1060</v>
      </c>
      <c r="C36" s="66">
        <v>2</v>
      </c>
      <c r="D36" s="66"/>
      <c r="E36" s="66">
        <v>3</v>
      </c>
      <c r="F36" s="31">
        <v>1450</v>
      </c>
      <c r="G36" s="31">
        <v>1</v>
      </c>
    </row>
    <row r="37" spans="1:7" ht="21.95" customHeight="1" x14ac:dyDescent="0.15">
      <c r="A37" s="95" t="s">
        <v>538</v>
      </c>
      <c r="B37" s="95"/>
      <c r="C37" s="95"/>
      <c r="D37" s="66"/>
      <c r="E37" s="95" t="s">
        <v>543</v>
      </c>
      <c r="F37" s="95"/>
      <c r="G37" s="95"/>
    </row>
    <row r="38" spans="1:7" ht="21.95" customHeight="1" x14ac:dyDescent="0.15">
      <c r="A38" s="95" t="s">
        <v>533</v>
      </c>
      <c r="B38" s="95"/>
      <c r="C38" s="95"/>
      <c r="D38" s="66"/>
      <c r="E38" s="95" t="s">
        <v>533</v>
      </c>
      <c r="F38" s="95"/>
      <c r="G38" s="95"/>
    </row>
    <row r="39" spans="1:7" ht="21.95" customHeight="1" x14ac:dyDescent="0.15">
      <c r="A39" s="66" t="s">
        <v>530</v>
      </c>
      <c r="B39" s="66" t="s">
        <v>531</v>
      </c>
      <c r="C39" s="66" t="s">
        <v>532</v>
      </c>
      <c r="D39" s="66"/>
      <c r="E39" s="66" t="s">
        <v>530</v>
      </c>
      <c r="F39" s="66" t="s">
        <v>531</v>
      </c>
      <c r="G39" s="66" t="s">
        <v>532</v>
      </c>
    </row>
    <row r="40" spans="1:7" ht="21.95" customHeight="1" x14ac:dyDescent="0.15">
      <c r="A40" s="66">
        <v>1</v>
      </c>
      <c r="B40" s="66">
        <v>750</v>
      </c>
      <c r="C40" s="66">
        <v>4</v>
      </c>
      <c r="D40" s="66"/>
      <c r="E40" s="66">
        <v>1</v>
      </c>
      <c r="F40" s="66">
        <v>630</v>
      </c>
      <c r="G40" s="66">
        <v>4</v>
      </c>
    </row>
    <row r="41" spans="1:7" ht="21.95" customHeight="1" x14ac:dyDescent="0.15">
      <c r="A41" s="66">
        <v>2</v>
      </c>
      <c r="B41" s="66">
        <v>720</v>
      </c>
      <c r="C41" s="66">
        <v>2</v>
      </c>
      <c r="D41" s="66"/>
      <c r="E41" s="66">
        <v>2</v>
      </c>
      <c r="F41" s="66">
        <v>650</v>
      </c>
      <c r="G41" s="66">
        <v>4</v>
      </c>
    </row>
    <row r="42" spans="1:7" ht="21.95" customHeight="1" x14ac:dyDescent="0.15">
      <c r="A42" s="95" t="s">
        <v>539</v>
      </c>
      <c r="B42" s="95"/>
      <c r="C42" s="95"/>
      <c r="D42" s="66"/>
      <c r="E42" s="66">
        <v>3</v>
      </c>
      <c r="F42" s="66">
        <v>780</v>
      </c>
      <c r="G42" s="66">
        <v>4</v>
      </c>
    </row>
    <row r="43" spans="1:7" ht="21.95" customHeight="1" x14ac:dyDescent="0.15">
      <c r="A43" s="95" t="s">
        <v>533</v>
      </c>
      <c r="B43" s="95"/>
      <c r="C43" s="95"/>
      <c r="D43" s="66"/>
      <c r="E43" s="66"/>
      <c r="F43" s="66"/>
      <c r="G43" s="66"/>
    </row>
    <row r="44" spans="1:7" ht="21.95" customHeight="1" x14ac:dyDescent="0.15">
      <c r="A44" s="66" t="s">
        <v>530</v>
      </c>
      <c r="B44" s="66" t="s">
        <v>531</v>
      </c>
      <c r="C44" s="66" t="s">
        <v>532</v>
      </c>
      <c r="D44" s="66"/>
      <c r="E44" s="66"/>
      <c r="F44" s="66"/>
      <c r="G44" s="66"/>
    </row>
    <row r="45" spans="1:7" ht="21.95" customHeight="1" x14ac:dyDescent="0.15">
      <c r="A45" s="66">
        <v>1</v>
      </c>
      <c r="B45" s="66">
        <v>200</v>
      </c>
      <c r="C45" s="66">
        <v>4</v>
      </c>
      <c r="D45" s="66"/>
      <c r="E45" s="95" t="s">
        <v>544</v>
      </c>
      <c r="F45" s="95"/>
      <c r="G45" s="95"/>
    </row>
    <row r="46" spans="1:7" ht="21.95" customHeight="1" x14ac:dyDescent="0.15">
      <c r="A46" s="95" t="s">
        <v>540</v>
      </c>
      <c r="B46" s="95"/>
      <c r="C46" s="95"/>
      <c r="D46" s="66"/>
      <c r="E46" s="95" t="s">
        <v>533</v>
      </c>
      <c r="F46" s="95"/>
      <c r="G46" s="95"/>
    </row>
    <row r="47" spans="1:7" ht="21.95" customHeight="1" x14ac:dyDescent="0.15">
      <c r="A47" s="95" t="s">
        <v>533</v>
      </c>
      <c r="B47" s="95"/>
      <c r="C47" s="95"/>
      <c r="D47" s="66"/>
      <c r="E47" s="66" t="s">
        <v>530</v>
      </c>
      <c r="F47" s="66" t="s">
        <v>531</v>
      </c>
      <c r="G47" s="66" t="s">
        <v>532</v>
      </c>
    </row>
    <row r="48" spans="1:7" ht="21.95" customHeight="1" x14ac:dyDescent="0.15">
      <c r="A48" s="66" t="s">
        <v>530</v>
      </c>
      <c r="B48" s="66" t="s">
        <v>531</v>
      </c>
      <c r="C48" s="66" t="s">
        <v>532</v>
      </c>
      <c r="D48" s="66"/>
      <c r="E48" s="66">
        <v>1</v>
      </c>
      <c r="F48" s="66">
        <v>650</v>
      </c>
      <c r="G48" s="66">
        <v>4</v>
      </c>
    </row>
    <row r="49" spans="1:7" ht="21.95" customHeight="1" x14ac:dyDescent="0.15">
      <c r="A49" s="66">
        <v>1</v>
      </c>
      <c r="B49" s="66">
        <v>900</v>
      </c>
      <c r="C49" s="66">
        <v>2</v>
      </c>
      <c r="D49" s="66"/>
      <c r="E49" s="66">
        <v>2</v>
      </c>
      <c r="F49" s="66">
        <v>680</v>
      </c>
      <c r="G49" s="66">
        <v>4</v>
      </c>
    </row>
    <row r="50" spans="1:7" ht="21.95" customHeight="1" x14ac:dyDescent="0.15">
      <c r="A50" s="66">
        <v>2</v>
      </c>
      <c r="B50" s="66">
        <v>1190</v>
      </c>
      <c r="C50" s="66">
        <v>2</v>
      </c>
      <c r="D50" s="66"/>
      <c r="E50" s="67"/>
      <c r="F50" s="67"/>
      <c r="G50" s="67"/>
    </row>
    <row r="51" spans="1:7" ht="21.95" customHeight="1" x14ac:dyDescent="0.15">
      <c r="A51" s="95" t="s">
        <v>550</v>
      </c>
      <c r="B51" s="95"/>
      <c r="C51" s="95"/>
      <c r="D51" s="66"/>
      <c r="E51" s="95" t="s">
        <v>548</v>
      </c>
      <c r="F51" s="95"/>
      <c r="G51" s="95"/>
    </row>
    <row r="52" spans="1:7" ht="21.95" customHeight="1" x14ac:dyDescent="0.15">
      <c r="A52" s="66" t="s">
        <v>530</v>
      </c>
      <c r="B52" s="66" t="s">
        <v>531</v>
      </c>
      <c r="C52" s="66" t="s">
        <v>532</v>
      </c>
      <c r="D52" s="66"/>
      <c r="E52" s="95" t="s">
        <v>533</v>
      </c>
      <c r="F52" s="95"/>
      <c r="G52" s="95"/>
    </row>
    <row r="53" spans="1:7" ht="21.95" customHeight="1" x14ac:dyDescent="0.15">
      <c r="A53" s="66">
        <v>1</v>
      </c>
      <c r="B53" s="66">
        <v>1150</v>
      </c>
      <c r="C53" s="66">
        <v>1</v>
      </c>
      <c r="D53" s="66"/>
      <c r="E53" s="66" t="s">
        <v>530</v>
      </c>
      <c r="F53" s="66" t="s">
        <v>531</v>
      </c>
      <c r="G53" s="66" t="s">
        <v>532</v>
      </c>
    </row>
    <row r="54" spans="1:7" ht="21.95" customHeight="1" x14ac:dyDescent="0.15">
      <c r="A54" s="95" t="s">
        <v>541</v>
      </c>
      <c r="B54" s="95"/>
      <c r="C54" s="95"/>
      <c r="D54" s="66"/>
      <c r="E54" s="66">
        <v>1</v>
      </c>
      <c r="F54" s="66">
        <v>1680</v>
      </c>
      <c r="G54" s="66">
        <v>2</v>
      </c>
    </row>
    <row r="55" spans="1:7" ht="21.95" customHeight="1" x14ac:dyDescent="0.15">
      <c r="A55" s="95" t="s">
        <v>533</v>
      </c>
      <c r="B55" s="95"/>
      <c r="C55" s="95"/>
      <c r="D55" s="66"/>
      <c r="E55" s="66">
        <v>2</v>
      </c>
      <c r="F55" s="66">
        <v>2020</v>
      </c>
      <c r="G55" s="66">
        <v>2</v>
      </c>
    </row>
    <row r="56" spans="1:7" ht="21.95" customHeight="1" x14ac:dyDescent="0.15">
      <c r="A56" s="66" t="s">
        <v>530</v>
      </c>
      <c r="B56" s="66" t="s">
        <v>531</v>
      </c>
      <c r="C56" s="66" t="s">
        <v>532</v>
      </c>
      <c r="D56" s="66"/>
      <c r="E56" s="95" t="s">
        <v>545</v>
      </c>
      <c r="F56" s="95"/>
      <c r="G56" s="95"/>
    </row>
    <row r="57" spans="1:7" ht="21.95" customHeight="1" x14ac:dyDescent="0.15">
      <c r="A57" s="66">
        <v>1</v>
      </c>
      <c r="B57" s="66">
        <v>280</v>
      </c>
      <c r="C57" s="66">
        <v>1</v>
      </c>
      <c r="D57" s="66"/>
      <c r="E57" s="66" t="s">
        <v>530</v>
      </c>
      <c r="F57" s="66" t="s">
        <v>531</v>
      </c>
      <c r="G57" s="66" t="s">
        <v>532</v>
      </c>
    </row>
    <row r="58" spans="1:7" ht="21.95" customHeight="1" x14ac:dyDescent="0.15">
      <c r="A58" s="66">
        <v>2</v>
      </c>
      <c r="B58" s="66">
        <v>450</v>
      </c>
      <c r="C58" s="66">
        <v>2</v>
      </c>
      <c r="D58" s="66"/>
      <c r="E58" s="66">
        <v>1</v>
      </c>
      <c r="F58" s="66">
        <v>1350</v>
      </c>
      <c r="G58" s="66">
        <v>1</v>
      </c>
    </row>
    <row r="59" spans="1:7" ht="21.95" customHeight="1" x14ac:dyDescent="0.15">
      <c r="A59" s="66">
        <v>3</v>
      </c>
      <c r="B59" s="66">
        <v>460</v>
      </c>
      <c r="C59" s="66">
        <v>2</v>
      </c>
      <c r="D59" s="66"/>
      <c r="E59" s="69"/>
      <c r="F59" s="69"/>
      <c r="G59" s="69"/>
    </row>
    <row r="60" spans="1:7" ht="21.95" customHeight="1" x14ac:dyDescent="0.15">
      <c r="A60" s="66">
        <v>4</v>
      </c>
      <c r="B60" s="66">
        <v>700</v>
      </c>
      <c r="C60" s="66">
        <v>6</v>
      </c>
      <c r="D60" s="66"/>
      <c r="E60" s="69"/>
      <c r="F60" s="69"/>
      <c r="G60" s="69"/>
    </row>
    <row r="61" spans="1:7" ht="21.95" customHeight="1" x14ac:dyDescent="0.15">
      <c r="A61" s="66">
        <v>5</v>
      </c>
      <c r="B61" s="66">
        <v>870</v>
      </c>
      <c r="C61" s="66">
        <v>1</v>
      </c>
      <c r="D61" s="66"/>
      <c r="E61" s="66"/>
      <c r="F61" s="66"/>
      <c r="G61" s="66"/>
    </row>
    <row r="62" spans="1:7" ht="21.95" customHeight="1" x14ac:dyDescent="0.15">
      <c r="A62" s="95" t="s">
        <v>549</v>
      </c>
      <c r="B62" s="95"/>
      <c r="C62" s="95"/>
      <c r="D62" s="66"/>
      <c r="E62" s="66"/>
      <c r="F62" s="66"/>
      <c r="G62" s="66"/>
    </row>
    <row r="63" spans="1:7" ht="21.95" customHeight="1" x14ac:dyDescent="0.15">
      <c r="A63" s="66" t="s">
        <v>530</v>
      </c>
      <c r="B63" s="66" t="s">
        <v>531</v>
      </c>
      <c r="C63" s="66" t="s">
        <v>532</v>
      </c>
      <c r="D63" s="66"/>
      <c r="E63" s="66"/>
      <c r="F63" s="66"/>
      <c r="G63" s="66"/>
    </row>
    <row r="64" spans="1:7" ht="21.95" customHeight="1" x14ac:dyDescent="0.15">
      <c r="A64" s="66">
        <v>1</v>
      </c>
      <c r="B64" s="66">
        <v>300</v>
      </c>
      <c r="C64" s="66">
        <v>2</v>
      </c>
      <c r="D64" s="66"/>
      <c r="E64" s="66"/>
      <c r="F64" s="66"/>
      <c r="G64" s="66"/>
    </row>
    <row r="65" spans="1:7" ht="21.95" customHeight="1" x14ac:dyDescent="0.15">
      <c r="A65" s="66">
        <v>2</v>
      </c>
      <c r="B65" s="66">
        <v>800</v>
      </c>
      <c r="C65" s="66">
        <v>1</v>
      </c>
      <c r="D65" s="66"/>
      <c r="E65" s="66"/>
      <c r="F65" s="66"/>
      <c r="G65" s="66"/>
    </row>
    <row r="66" spans="1:7" ht="21.95" customHeight="1" x14ac:dyDescent="0.15">
      <c r="A66" s="95" t="s">
        <v>542</v>
      </c>
      <c r="B66" s="95"/>
      <c r="C66" s="95"/>
      <c r="D66" s="66"/>
      <c r="E66" s="69"/>
      <c r="F66" s="69"/>
      <c r="G66" s="69"/>
    </row>
    <row r="67" spans="1:7" ht="21.95" customHeight="1" x14ac:dyDescent="0.15">
      <c r="A67" s="95" t="s">
        <v>533</v>
      </c>
      <c r="B67" s="95"/>
      <c r="C67" s="95"/>
      <c r="D67" s="66"/>
      <c r="E67" s="69"/>
      <c r="F67" s="69"/>
      <c r="G67" s="69"/>
    </row>
    <row r="68" spans="1:7" ht="21.95" customHeight="1" x14ac:dyDescent="0.15">
      <c r="A68" s="66" t="s">
        <v>530</v>
      </c>
      <c r="B68" s="66" t="s">
        <v>531</v>
      </c>
      <c r="C68" s="66" t="s">
        <v>532</v>
      </c>
      <c r="D68" s="66"/>
      <c r="E68" s="66"/>
      <c r="F68" s="66"/>
      <c r="G68" s="66"/>
    </row>
    <row r="69" spans="1:7" ht="21.95" customHeight="1" x14ac:dyDescent="0.15">
      <c r="A69" s="66">
        <v>1</v>
      </c>
      <c r="B69" s="66">
        <v>650</v>
      </c>
      <c r="C69" s="66">
        <v>4</v>
      </c>
      <c r="D69" s="66"/>
      <c r="E69" s="66"/>
      <c r="F69" s="66"/>
      <c r="G69" s="66"/>
    </row>
    <row r="70" spans="1:7" ht="21.95" customHeight="1" x14ac:dyDescent="0.15">
      <c r="A70" s="67"/>
      <c r="B70" s="67"/>
      <c r="C70" s="67"/>
      <c r="D70" s="66"/>
      <c r="E70" s="67"/>
      <c r="F70" s="67"/>
      <c r="G70" s="67"/>
    </row>
    <row r="71" spans="1:7" ht="21.95" customHeight="1" x14ac:dyDescent="0.15">
      <c r="A71" s="67"/>
      <c r="B71" s="67"/>
      <c r="C71" s="67"/>
      <c r="D71" s="66"/>
      <c r="E71" s="67"/>
      <c r="F71" s="67"/>
      <c r="G71" s="67"/>
    </row>
    <row r="72" spans="1:7" ht="21.95" customHeight="1" x14ac:dyDescent="0.15">
      <c r="A72" s="67"/>
      <c r="B72" s="67"/>
      <c r="C72" s="67"/>
      <c r="D72" s="66"/>
      <c r="E72" s="67"/>
      <c r="F72" s="67"/>
      <c r="G72" s="67"/>
    </row>
    <row r="73" spans="1:7" ht="21.95" customHeight="1" x14ac:dyDescent="0.15">
      <c r="A73" s="19"/>
      <c r="B73" s="19"/>
      <c r="C73" s="19"/>
      <c r="D73" s="68"/>
    </row>
    <row r="74" spans="1:7" ht="21.95" customHeight="1" x14ac:dyDescent="0.15">
      <c r="A74" s="19"/>
      <c r="B74" s="19"/>
      <c r="C74" s="19"/>
      <c r="D74" s="68"/>
    </row>
    <row r="75" spans="1:7" ht="21.95" customHeight="1" x14ac:dyDescent="0.15">
      <c r="A75" s="19"/>
      <c r="B75" s="19"/>
      <c r="C75" s="19"/>
      <c r="D75" s="68"/>
    </row>
    <row r="76" spans="1:7" ht="21.95" customHeight="1" x14ac:dyDescent="0.15">
      <c r="A76" s="19"/>
      <c r="B76" s="19"/>
      <c r="C76" s="19"/>
      <c r="D76" s="68"/>
    </row>
    <row r="77" spans="1:7" ht="21.95" customHeight="1" x14ac:dyDescent="0.15">
      <c r="A77" s="19"/>
      <c r="B77" s="19"/>
      <c r="C77" s="19"/>
      <c r="D77" s="68"/>
    </row>
    <row r="78" spans="1:7" ht="21.95" customHeight="1" x14ac:dyDescent="0.15">
      <c r="A78" s="19"/>
      <c r="B78" s="19"/>
      <c r="C78" s="19"/>
      <c r="D78" s="68"/>
    </row>
    <row r="79" spans="1:7" ht="21.95" customHeight="1" x14ac:dyDescent="0.15">
      <c r="D79" s="68"/>
    </row>
    <row r="80" spans="1:7" ht="21.95" customHeight="1" x14ac:dyDescent="0.15">
      <c r="D80" s="68"/>
    </row>
    <row r="81" spans="4:7" ht="21.95" customHeight="1" x14ac:dyDescent="0.15">
      <c r="D81" s="68"/>
    </row>
    <row r="82" spans="4:7" ht="21.95" customHeight="1" x14ac:dyDescent="0.15">
      <c r="D82" s="68"/>
    </row>
    <row r="83" spans="4:7" ht="21.95" customHeight="1" x14ac:dyDescent="0.15">
      <c r="D83" s="68"/>
    </row>
    <row r="84" spans="4:7" ht="21.95" customHeight="1" x14ac:dyDescent="0.15">
      <c r="D84" s="68"/>
    </row>
    <row r="85" spans="4:7" ht="21.95" customHeight="1" x14ac:dyDescent="0.15">
      <c r="D85" s="68"/>
    </row>
    <row r="86" spans="4:7" ht="21.95" customHeight="1" x14ac:dyDescent="0.15">
      <c r="D86" s="68"/>
    </row>
    <row r="87" spans="4:7" ht="21.95" customHeight="1" x14ac:dyDescent="0.15">
      <c r="D87" s="68"/>
      <c r="E87" s="68"/>
      <c r="F87" s="68"/>
      <c r="G87" s="68"/>
    </row>
    <row r="88" spans="4:7" ht="21.95" customHeight="1" x14ac:dyDescent="0.15">
      <c r="D88" s="68"/>
      <c r="E88" s="68"/>
      <c r="F88" s="68"/>
      <c r="G88" s="68"/>
    </row>
    <row r="89" spans="4:7" ht="21.95" customHeight="1" x14ac:dyDescent="0.15">
      <c r="D89" s="68"/>
      <c r="E89" s="68"/>
      <c r="F89" s="68"/>
      <c r="G89" s="68"/>
    </row>
  </sheetData>
  <mergeCells count="26">
    <mergeCell ref="A67:C67"/>
    <mergeCell ref="A62:C62"/>
    <mergeCell ref="A37:C37"/>
    <mergeCell ref="A1:G1"/>
    <mergeCell ref="A2:C2"/>
    <mergeCell ref="E2:G2"/>
    <mergeCell ref="A66:C66"/>
    <mergeCell ref="E32:G32"/>
    <mergeCell ref="E29:G29"/>
    <mergeCell ref="E24:G24"/>
    <mergeCell ref="E10:G10"/>
    <mergeCell ref="E37:G37"/>
    <mergeCell ref="E38:G38"/>
    <mergeCell ref="E56:G56"/>
    <mergeCell ref="A55:C55"/>
    <mergeCell ref="A47:C47"/>
    <mergeCell ref="E52:G52"/>
    <mergeCell ref="A51:C51"/>
    <mergeCell ref="A54:C54"/>
    <mergeCell ref="A38:C38"/>
    <mergeCell ref="E45:G45"/>
    <mergeCell ref="E46:G46"/>
    <mergeCell ref="A42:C42"/>
    <mergeCell ref="A43:C43"/>
    <mergeCell ref="A46:C46"/>
    <mergeCell ref="E51:G5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6"/>
  <sheetViews>
    <sheetView topLeftCell="A331" workbookViewId="0">
      <selection activeCell="B50" sqref="B50:K50"/>
    </sheetView>
  </sheetViews>
  <sheetFormatPr defaultRowHeight="13.5" x14ac:dyDescent="0.15"/>
  <sheetData>
    <row r="1" spans="1:11" ht="18.7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8.75" x14ac:dyDescent="0.15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</row>
    <row r="3" spans="1:11" ht="18.75" x14ac:dyDescent="0.15">
      <c r="A3" s="2"/>
      <c r="B3" s="2"/>
      <c r="C3" s="2"/>
      <c r="D3" s="2"/>
      <c r="E3" s="2"/>
      <c r="F3" s="3"/>
      <c r="G3" s="141" t="s">
        <v>216</v>
      </c>
      <c r="H3" s="142"/>
      <c r="I3" s="142"/>
      <c r="J3" s="142"/>
      <c r="K3" s="142"/>
    </row>
    <row r="4" spans="1:11" ht="18.75" x14ac:dyDescent="0.15">
      <c r="A4" s="2"/>
      <c r="B4" s="2"/>
      <c r="C4" s="2"/>
      <c r="D4" s="2"/>
      <c r="E4" s="2"/>
      <c r="F4" s="3"/>
      <c r="G4" s="143" t="s">
        <v>217</v>
      </c>
      <c r="H4" s="143"/>
      <c r="I4" s="143"/>
      <c r="J4" s="143"/>
      <c r="K4" s="143"/>
    </row>
    <row r="5" spans="1:11" ht="18.75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18.75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18.75" x14ac:dyDescent="0.15">
      <c r="A7" s="140"/>
      <c r="B7" s="140"/>
      <c r="C7" s="140"/>
      <c r="D7" s="140"/>
      <c r="E7" s="140"/>
      <c r="F7" s="140"/>
      <c r="G7" s="140"/>
      <c r="H7" s="140"/>
      <c r="I7" s="140"/>
      <c r="J7" s="140"/>
      <c r="K7" s="140"/>
    </row>
    <row r="8" spans="1:11" ht="22.5" x14ac:dyDescent="0.15">
      <c r="A8" s="144" t="s">
        <v>218</v>
      </c>
      <c r="B8" s="144"/>
      <c r="C8" s="144"/>
      <c r="D8" s="144"/>
      <c r="E8" s="144"/>
      <c r="F8" s="144"/>
      <c r="G8" s="144"/>
      <c r="H8" s="144"/>
      <c r="I8" s="144"/>
      <c r="J8" s="144"/>
      <c r="K8" s="144"/>
    </row>
    <row r="9" spans="1:11" ht="20.25" x14ac:dyDescent="0.15">
      <c r="A9" s="145"/>
      <c r="B9" s="145"/>
      <c r="C9" s="145"/>
      <c r="D9" s="145"/>
      <c r="E9" s="145"/>
      <c r="F9" s="145"/>
      <c r="G9" s="145"/>
      <c r="H9" s="145"/>
      <c r="I9" s="145"/>
      <c r="J9" s="145"/>
      <c r="K9" s="145"/>
    </row>
    <row r="10" spans="1:11" ht="20.25" x14ac:dyDescent="0.15">
      <c r="A10" s="145" t="s">
        <v>219</v>
      </c>
      <c r="B10" s="145"/>
      <c r="C10" s="145"/>
      <c r="D10" s="145"/>
      <c r="E10" s="145"/>
      <c r="F10" s="145"/>
      <c r="G10" s="145"/>
      <c r="H10" s="145"/>
      <c r="I10" s="145"/>
      <c r="J10" s="145"/>
      <c r="K10" s="145"/>
    </row>
    <row r="11" spans="1:11" ht="18.75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20.25" x14ac:dyDescent="0.15">
      <c r="A12" s="139" t="s">
        <v>220</v>
      </c>
      <c r="B12" s="139"/>
      <c r="C12" s="139"/>
      <c r="D12" s="139"/>
      <c r="E12" s="139"/>
      <c r="F12" s="139"/>
      <c r="G12" s="139"/>
      <c r="H12" s="139"/>
      <c r="I12" s="139"/>
      <c r="J12" s="139"/>
      <c r="K12" s="139"/>
    </row>
    <row r="13" spans="1:11" ht="18.75" x14ac:dyDescent="0.15">
      <c r="A13" s="2"/>
      <c r="B13" s="2"/>
      <c r="C13" s="2"/>
      <c r="D13" s="4"/>
      <c r="E13" s="2"/>
      <c r="F13" s="2"/>
      <c r="G13" s="2"/>
      <c r="H13" s="2"/>
      <c r="I13" s="2"/>
      <c r="J13" s="2"/>
      <c r="K13" s="2"/>
    </row>
    <row r="14" spans="1:11" ht="20.25" x14ac:dyDescent="0.15">
      <c r="A14" s="139" t="s">
        <v>221</v>
      </c>
      <c r="B14" s="139"/>
      <c r="C14" s="139"/>
      <c r="D14" s="139"/>
      <c r="E14" s="139"/>
      <c r="F14" s="139"/>
      <c r="G14" s="139"/>
      <c r="H14" s="139"/>
      <c r="I14" s="139"/>
      <c r="J14" s="139"/>
      <c r="K14" s="139"/>
    </row>
    <row r="15" spans="1:11" ht="18.75" x14ac:dyDescent="0.15">
      <c r="A15" s="2"/>
      <c r="B15" s="2"/>
      <c r="C15" s="2"/>
      <c r="D15" s="4"/>
      <c r="E15" s="2"/>
      <c r="F15" s="2"/>
      <c r="G15" s="2"/>
      <c r="H15" s="2"/>
      <c r="I15" s="2"/>
      <c r="J15" s="2"/>
      <c r="K15" s="2"/>
    </row>
    <row r="16" spans="1:11" ht="20.25" x14ac:dyDescent="0.15">
      <c r="A16" s="139" t="s">
        <v>222</v>
      </c>
      <c r="B16" s="139"/>
      <c r="C16" s="139"/>
      <c r="D16" s="139"/>
      <c r="E16" s="139"/>
      <c r="F16" s="139"/>
      <c r="G16" s="139"/>
      <c r="H16" s="139"/>
      <c r="I16" s="139"/>
      <c r="J16" s="139"/>
      <c r="K16" s="139"/>
    </row>
    <row r="17" spans="1:11" ht="18.75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ht="18.75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ht="18.75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ht="18.75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ht="18.75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ht="18.75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ht="18.75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ht="20.25" x14ac:dyDescent="0.15">
      <c r="A24" s="139" t="s">
        <v>223</v>
      </c>
      <c r="B24" s="139"/>
      <c r="C24" s="139"/>
      <c r="D24" s="139"/>
      <c r="E24" s="139"/>
      <c r="F24" s="139"/>
      <c r="G24" s="139"/>
      <c r="H24" s="139"/>
      <c r="I24" s="139"/>
      <c r="J24" s="139"/>
      <c r="K24" s="139"/>
    </row>
    <row r="25" spans="1:11" ht="20.25" x14ac:dyDescent="0.15">
      <c r="A25" s="139" t="s">
        <v>224</v>
      </c>
      <c r="B25" s="139"/>
      <c r="C25" s="139"/>
      <c r="D25" s="139"/>
      <c r="E25" s="139"/>
      <c r="F25" s="139"/>
      <c r="G25" s="139"/>
      <c r="H25" s="139"/>
      <c r="I25" s="139"/>
      <c r="J25" s="139"/>
      <c r="K25" s="139"/>
    </row>
    <row r="26" spans="1:11" ht="18.75" x14ac:dyDescent="0.15">
      <c r="A26" s="136"/>
      <c r="B26" s="136"/>
      <c r="C26" s="5"/>
      <c r="D26" s="5"/>
      <c r="E26" s="5"/>
      <c r="F26" s="5"/>
      <c r="G26" s="5"/>
      <c r="H26" s="5"/>
      <c r="I26" s="5"/>
      <c r="J26" s="5"/>
      <c r="K26" s="5"/>
    </row>
    <row r="27" spans="1:11" ht="18.75" x14ac:dyDescent="0.15">
      <c r="A27" s="136"/>
      <c r="B27" s="136"/>
      <c r="C27" s="136"/>
      <c r="D27" s="136"/>
      <c r="E27" s="136"/>
      <c r="F27" s="136"/>
      <c r="G27" s="6"/>
      <c r="H27" s="136"/>
      <c r="I27" s="136"/>
      <c r="J27" s="136"/>
      <c r="K27" s="136"/>
    </row>
    <row r="28" spans="1:11" ht="18.75" x14ac:dyDescent="0.15">
      <c r="A28" s="137"/>
      <c r="B28" s="138"/>
      <c r="C28" s="136"/>
      <c r="D28" s="136"/>
      <c r="E28" s="136"/>
      <c r="F28" s="136"/>
      <c r="G28" s="6"/>
      <c r="H28" s="136"/>
      <c r="I28" s="136"/>
      <c r="J28" s="136"/>
      <c r="K28" s="136"/>
    </row>
    <row r="29" spans="1:11" ht="18.75" x14ac:dyDescent="0.15">
      <c r="A29" s="126"/>
      <c r="B29" s="127"/>
      <c r="C29" s="105" t="s">
        <v>225</v>
      </c>
      <c r="D29" s="106"/>
      <c r="E29" s="106"/>
      <c r="F29" s="107"/>
      <c r="G29" s="7">
        <v>45133</v>
      </c>
      <c r="H29" s="105" t="s">
        <v>226</v>
      </c>
      <c r="I29" s="106"/>
      <c r="J29" s="106"/>
      <c r="K29" s="107"/>
    </row>
    <row r="30" spans="1:11" ht="18.75" x14ac:dyDescent="0.15">
      <c r="A30" s="126" t="s">
        <v>227</v>
      </c>
      <c r="B30" s="127"/>
      <c r="C30" s="105" t="s">
        <v>228</v>
      </c>
      <c r="D30" s="106"/>
      <c r="E30" s="106"/>
      <c r="F30" s="107"/>
      <c r="G30" s="7">
        <v>45056</v>
      </c>
      <c r="H30" s="105" t="s">
        <v>226</v>
      </c>
      <c r="I30" s="106"/>
      <c r="J30" s="106"/>
      <c r="K30" s="107"/>
    </row>
    <row r="31" spans="1:11" ht="18.75" x14ac:dyDescent="0.15">
      <c r="A31" s="126"/>
      <c r="B31" s="127"/>
      <c r="C31" s="105" t="s">
        <v>229</v>
      </c>
      <c r="D31" s="106"/>
      <c r="E31" s="106"/>
      <c r="F31" s="107"/>
      <c r="G31" s="7">
        <v>45033</v>
      </c>
      <c r="H31" s="105" t="s">
        <v>230</v>
      </c>
      <c r="I31" s="106"/>
      <c r="J31" s="106"/>
      <c r="K31" s="107"/>
    </row>
    <row r="32" spans="1:11" ht="18.75" x14ac:dyDescent="0.15">
      <c r="A32" s="128" t="s">
        <v>231</v>
      </c>
      <c r="B32" s="129"/>
      <c r="C32" s="128" t="s">
        <v>232</v>
      </c>
      <c r="D32" s="130"/>
      <c r="E32" s="130"/>
      <c r="F32" s="131"/>
      <c r="G32" s="8" t="s">
        <v>233</v>
      </c>
      <c r="H32" s="132" t="s">
        <v>234</v>
      </c>
      <c r="I32" s="130"/>
      <c r="J32" s="130"/>
      <c r="K32" s="131"/>
    </row>
    <row r="33" spans="1:11" ht="22.5" x14ac:dyDescent="0.15">
      <c r="A33" s="133" t="str">
        <f>A8</f>
        <v>K3801700&amp;K3801707有机房控制柜作业指导书</v>
      </c>
      <c r="B33" s="133"/>
      <c r="C33" s="133"/>
      <c r="D33" s="133"/>
      <c r="E33" s="133"/>
      <c r="F33" s="133"/>
      <c r="G33" s="133"/>
      <c r="H33" s="133"/>
      <c r="I33" s="133"/>
      <c r="J33" s="133"/>
      <c r="K33" s="133"/>
    </row>
    <row r="34" spans="1:11" ht="20.25" x14ac:dyDescent="0.15">
      <c r="A34" s="134" t="s">
        <v>235</v>
      </c>
      <c r="B34" s="134"/>
      <c r="C34" s="134"/>
      <c r="D34" s="134"/>
      <c r="E34" s="134"/>
      <c r="F34" s="134"/>
      <c r="G34" s="134"/>
      <c r="H34" s="134"/>
      <c r="I34" s="134"/>
      <c r="J34" s="134"/>
      <c r="K34" s="134"/>
    </row>
    <row r="35" spans="1:11" ht="18.75" x14ac:dyDescent="0.15">
      <c r="A35" s="9">
        <v>1</v>
      </c>
      <c r="B35" s="135" t="s">
        <v>236</v>
      </c>
      <c r="C35" s="135"/>
      <c r="D35" s="135"/>
      <c r="E35" s="135"/>
      <c r="F35" s="135"/>
      <c r="G35" s="135"/>
      <c r="H35" s="135"/>
      <c r="I35" s="135"/>
      <c r="J35" s="135"/>
      <c r="K35" s="135"/>
    </row>
    <row r="36" spans="1:11" ht="18.75" x14ac:dyDescent="0.15">
      <c r="A36" s="9">
        <v>2</v>
      </c>
      <c r="B36" s="135" t="s">
        <v>237</v>
      </c>
      <c r="C36" s="135"/>
      <c r="D36" s="135"/>
      <c r="E36" s="135"/>
      <c r="F36" s="135"/>
      <c r="G36" s="135"/>
      <c r="H36" s="135"/>
      <c r="I36" s="135"/>
      <c r="J36" s="135"/>
      <c r="K36" s="135"/>
    </row>
    <row r="37" spans="1:11" ht="18.75" x14ac:dyDescent="0.15">
      <c r="A37" s="9">
        <v>3</v>
      </c>
      <c r="B37" s="135" t="s">
        <v>238</v>
      </c>
      <c r="C37" s="135"/>
      <c r="D37" s="135"/>
      <c r="E37" s="135"/>
      <c r="F37" s="135"/>
      <c r="G37" s="135"/>
      <c r="H37" s="135"/>
      <c r="I37" s="135"/>
      <c r="J37" s="135"/>
      <c r="K37" s="135"/>
    </row>
    <row r="38" spans="1:11" ht="18.75" x14ac:dyDescent="0.15">
      <c r="A38" s="9">
        <v>4</v>
      </c>
      <c r="B38" s="108" t="s">
        <v>239</v>
      </c>
      <c r="C38" s="124"/>
      <c r="D38" s="124"/>
      <c r="E38" s="124"/>
      <c r="F38" s="124"/>
      <c r="G38" s="124"/>
      <c r="H38" s="124"/>
      <c r="I38" s="124"/>
      <c r="J38" s="124"/>
      <c r="K38" s="125"/>
    </row>
    <row r="39" spans="1:11" ht="18.75" x14ac:dyDescent="0.15">
      <c r="A39" s="9">
        <v>5</v>
      </c>
      <c r="B39" s="108" t="s">
        <v>240</v>
      </c>
      <c r="C39" s="109"/>
      <c r="D39" s="109"/>
      <c r="E39" s="109"/>
      <c r="F39" s="109"/>
      <c r="G39" s="109"/>
      <c r="H39" s="109"/>
      <c r="I39" s="109"/>
      <c r="J39" s="109"/>
      <c r="K39" s="110"/>
    </row>
    <row r="40" spans="1:11" ht="18.75" x14ac:dyDescent="0.15">
      <c r="A40" s="9">
        <v>5</v>
      </c>
      <c r="B40" s="111" t="s">
        <v>241</v>
      </c>
      <c r="C40" s="112"/>
      <c r="D40" s="112"/>
      <c r="E40" s="112"/>
      <c r="F40" s="112"/>
      <c r="G40" s="112"/>
      <c r="H40" s="112"/>
      <c r="I40" s="112"/>
      <c r="J40" s="112"/>
      <c r="K40" s="113"/>
    </row>
    <row r="41" spans="1:11" ht="18.75" x14ac:dyDescent="0.15">
      <c r="A41" s="9">
        <v>6</v>
      </c>
      <c r="B41" s="114" t="s">
        <v>242</v>
      </c>
      <c r="C41" s="115"/>
      <c r="D41" s="116"/>
      <c r="E41" s="116"/>
      <c r="F41" s="116"/>
      <c r="G41" s="116"/>
      <c r="H41" s="116"/>
      <c r="I41" s="116"/>
      <c r="J41" s="116"/>
      <c r="K41" s="116"/>
    </row>
    <row r="42" spans="1:11" ht="27" x14ac:dyDescent="0.15">
      <c r="A42" s="9">
        <v>7</v>
      </c>
      <c r="B42" s="117" t="s">
        <v>243</v>
      </c>
      <c r="C42" s="118"/>
      <c r="D42" s="119"/>
      <c r="E42" s="119"/>
      <c r="F42" s="119"/>
      <c r="G42" s="119"/>
      <c r="H42" s="119"/>
      <c r="I42" s="119"/>
      <c r="J42" s="119"/>
      <c r="K42" s="120"/>
    </row>
    <row r="43" spans="1:11" ht="18.75" x14ac:dyDescent="0.15">
      <c r="A43" s="9">
        <v>8</v>
      </c>
      <c r="B43" s="121" t="s">
        <v>244</v>
      </c>
      <c r="C43" s="121"/>
      <c r="D43" s="116"/>
      <c r="E43" s="116"/>
      <c r="F43" s="116"/>
      <c r="G43" s="116"/>
      <c r="H43" s="116"/>
      <c r="I43" s="116"/>
      <c r="J43" s="116"/>
      <c r="K43" s="116"/>
    </row>
    <row r="44" spans="1:11" ht="18.75" x14ac:dyDescent="0.15">
      <c r="A44" s="10" t="s">
        <v>245</v>
      </c>
      <c r="B44" s="10" t="s">
        <v>246</v>
      </c>
      <c r="C44" s="10" t="s">
        <v>247</v>
      </c>
      <c r="D44" s="10" t="s">
        <v>248</v>
      </c>
      <c r="E44" s="10" t="s">
        <v>249</v>
      </c>
      <c r="F44" s="10" t="s">
        <v>250</v>
      </c>
      <c r="G44" s="10" t="s">
        <v>251</v>
      </c>
      <c r="H44" s="10" t="s">
        <v>252</v>
      </c>
      <c r="I44" s="10" t="s">
        <v>253</v>
      </c>
      <c r="J44" s="10" t="s">
        <v>254</v>
      </c>
      <c r="K44" s="10" t="s">
        <v>255</v>
      </c>
    </row>
    <row r="45" spans="1:11" x14ac:dyDescent="0.15">
      <c r="A45" s="97" t="s">
        <v>256</v>
      </c>
      <c r="B45" s="98"/>
      <c r="C45" s="98"/>
      <c r="D45" s="98"/>
      <c r="E45" s="98"/>
      <c r="F45" s="98"/>
      <c r="G45" s="98"/>
      <c r="H45" s="98"/>
      <c r="I45" s="98"/>
      <c r="J45" s="98"/>
      <c r="K45" s="99"/>
    </row>
    <row r="46" spans="1:11" ht="18.75" x14ac:dyDescent="0.15">
      <c r="A46" s="9">
        <v>1</v>
      </c>
      <c r="B46" s="11" t="str">
        <f>VLOOKUP(A46,[1]数据库!A:H,2,FALSE)</f>
        <v>KC/1</v>
      </c>
      <c r="C46" s="11" t="str">
        <f>VLOOKUP(A46,[1]数据库!A:H,3,FALSE)</f>
        <v>MSC/1</v>
      </c>
      <c r="D46" s="11" t="str">
        <f>VLOOKUP(A46,[1]数据库!A:H,6,FALSE)</f>
        <v>5556T</v>
      </c>
      <c r="E46" s="11" t="str">
        <f>VLOOKUP(A46,[1]数据库!A:H,7,FALSE)</f>
        <v>红4</v>
      </c>
      <c r="F46" s="11" t="str">
        <f>VLOOKUP(A46,[1]数据库!A:H,4,FALSE)</f>
        <v>标准</v>
      </c>
      <c r="G46" s="9" t="str">
        <f>VLOOKUP(A46,[1]数据库!A:H,5,FALSE)</f>
        <v>0.5黑</v>
      </c>
      <c r="H46" s="9" t="str">
        <f>VLOOKUP(A46,[1]数据库!A:L,12,FALSE)</f>
        <v>KC/1</v>
      </c>
      <c r="I46" s="9">
        <v>660</v>
      </c>
      <c r="J46" s="9">
        <f>VLOOKUP(A46,[1]数据库!A:K,9,FALSE)</f>
        <v>1590</v>
      </c>
      <c r="K46" s="9">
        <f>VLOOKUP(A46,[1]数据库!A:K,10,FALSE)</f>
        <v>1650</v>
      </c>
    </row>
    <row r="47" spans="1:11" ht="18.75" x14ac:dyDescent="0.15">
      <c r="A47" s="9">
        <v>2</v>
      </c>
      <c r="B47" s="11" t="str">
        <f>VLOOKUP(A47,[1]数据库!A:H,2,FALSE)</f>
        <v>KC/2</v>
      </c>
      <c r="C47" s="11" t="str">
        <f>VLOOKUP(A47,[1]数据库!A:H,3,FALSE)</f>
        <v>MC/A1</v>
      </c>
      <c r="D47" s="11" t="str">
        <f>VLOOKUP(A47,[1]数据库!A:H,6,FALSE)</f>
        <v>5556T</v>
      </c>
      <c r="E47" s="11" t="str">
        <f>VLOOKUP(A47,[1]数据库!A:H,7,FALSE)</f>
        <v>红4</v>
      </c>
      <c r="F47" s="11" t="str">
        <f>VLOOKUP(A47,[1]数据库!A:H,4,FALSE)</f>
        <v>标准</v>
      </c>
      <c r="G47" s="9" t="str">
        <f>VLOOKUP(A47,[1]数据库!A:H,5,FALSE)</f>
        <v>0.5黑</v>
      </c>
      <c r="H47" s="9" t="str">
        <f>VLOOKUP(A47,[1]数据库!A:L,12,FALSE)</f>
        <v>KC/2</v>
      </c>
      <c r="I47" s="9">
        <f>VLOOKUP(A47,[1]数据库!A:I,8,FALSE)</f>
        <v>0</v>
      </c>
      <c r="J47" s="9">
        <f>VLOOKUP(A47,[1]数据库!A:K,9,FALSE)</f>
        <v>1700</v>
      </c>
      <c r="K47" s="9">
        <f>VLOOKUP(A47,[1]数据库!A:K,10,FALSE)</f>
        <v>1760</v>
      </c>
    </row>
    <row r="48" spans="1:11" ht="18.75" x14ac:dyDescent="0.15">
      <c r="A48" s="9">
        <v>3</v>
      </c>
      <c r="B48" s="11" t="str">
        <f>VLOOKUP(A48,[1]数据库!A:H,2,FALSE)</f>
        <v>KC/3</v>
      </c>
      <c r="C48" s="11" t="str">
        <f>VLOOKUP(A48,[1]数据库!A:H,3,FALSE)</f>
        <v>FJSA/13</v>
      </c>
      <c r="D48" s="11" t="str">
        <f>VLOOKUP(A48,[1]数据库!A:H,6,FALSE)</f>
        <v>5556T</v>
      </c>
      <c r="E48" s="11" t="str">
        <f>VLOOKUP(A48,[1]数据库!A:H,7,FALSE)</f>
        <v>红4</v>
      </c>
      <c r="F48" s="11" t="str">
        <f>VLOOKUP(A48,[1]数据库!A:H,4,FALSE)</f>
        <v>标准</v>
      </c>
      <c r="G48" s="9" t="str">
        <f>VLOOKUP(A48,[1]数据库!A:H,5,FALSE)</f>
        <v>0.5黑</v>
      </c>
      <c r="H48" s="9" t="str">
        <f>VLOOKUP(A48,[1]数据库!A:L,12,FALSE)</f>
        <v>KC/3</v>
      </c>
      <c r="I48" s="9">
        <f>VLOOKUP(A48,[1]数据库!A:I,8,FALSE)</f>
        <v>0</v>
      </c>
      <c r="J48" s="9">
        <f>VLOOKUP(A48,[1]数据库!A:K,9,FALSE)</f>
        <v>2170</v>
      </c>
      <c r="K48" s="9">
        <f>VLOOKUP(A48,[1]数据库!A:K,10,FALSE)</f>
        <v>2330</v>
      </c>
    </row>
    <row r="49" spans="1:11" ht="18.75" x14ac:dyDescent="0.15">
      <c r="A49" s="9">
        <v>4</v>
      </c>
      <c r="B49" s="11" t="str">
        <f>VLOOKUP(A49,[1]数据库!A:H,2,FALSE)</f>
        <v>KC/4</v>
      </c>
      <c r="C49" s="11" t="str">
        <f>VLOOKUP(A49,[1]数据库!A:H,3,FALSE)</f>
        <v>MC/A2</v>
      </c>
      <c r="D49" s="11" t="str">
        <f>VLOOKUP(A49,[1]数据库!A:H,6,FALSE)</f>
        <v>5556T</v>
      </c>
      <c r="E49" s="11" t="str">
        <f>VLOOKUP(A49,[1]数据库!A:H,7,FALSE)</f>
        <v>红4</v>
      </c>
      <c r="F49" s="11" t="str">
        <f>VLOOKUP(A49,[1]数据库!A:H,4,FALSE)</f>
        <v>标准</v>
      </c>
      <c r="G49" s="9" t="str">
        <f>VLOOKUP(A49,[1]数据库!A:H,5,FALSE)</f>
        <v>0.5黑</v>
      </c>
      <c r="H49" s="9" t="str">
        <f>VLOOKUP(A49,[1]数据库!A:L,12,FALSE)</f>
        <v>KC/4</v>
      </c>
      <c r="I49" s="9">
        <f>VLOOKUP(A49,[1]数据库!A:I,8,FALSE)</f>
        <v>0</v>
      </c>
      <c r="J49" s="9">
        <f>VLOOKUP(A49,[1]数据库!A:K,9,FALSE)</f>
        <v>1680</v>
      </c>
      <c r="K49" s="9">
        <f>VLOOKUP(A49,[1]数据库!A:K,10,FALSE)</f>
        <v>1750</v>
      </c>
    </row>
    <row r="50" spans="1:11" ht="18.75" x14ac:dyDescent="0.15">
      <c r="A50" s="9">
        <v>5</v>
      </c>
      <c r="B50" s="11" t="e">
        <f>VLOOKUP(A50,[1]数据库!A:H,2,FALSE)</f>
        <v>#N/A</v>
      </c>
      <c r="C50" s="11" t="e">
        <f>VLOOKUP(A50,[1]数据库!A:H,3,FALSE)</f>
        <v>#N/A</v>
      </c>
      <c r="D50" s="11" t="e">
        <f>VLOOKUP(A50,[1]数据库!A:H,6,FALSE)</f>
        <v>#N/A</v>
      </c>
      <c r="E50" s="11" t="e">
        <f>VLOOKUP(A50,[1]数据库!A:H,7,FALSE)</f>
        <v>#N/A</v>
      </c>
      <c r="F50" s="11" t="e">
        <f>VLOOKUP(A50,[1]数据库!A:H,4,FALSE)</f>
        <v>#N/A</v>
      </c>
      <c r="G50" s="9" t="e">
        <f>VLOOKUP(A50,[1]数据库!A:H,5,FALSE)</f>
        <v>#N/A</v>
      </c>
      <c r="H50" s="9" t="e">
        <f>VLOOKUP(A50,[1]数据库!A:L,12,FALSE)</f>
        <v>#N/A</v>
      </c>
      <c r="I50" s="9" t="e">
        <f>VLOOKUP(A50,[1]数据库!A:I,8,FALSE)</f>
        <v>#N/A</v>
      </c>
      <c r="J50" s="9" t="e">
        <f>VLOOKUP(A50,[1]数据库!A:K,9,FALSE)</f>
        <v>#N/A</v>
      </c>
      <c r="K50" s="9" t="e">
        <f>VLOOKUP(A50,[1]数据库!A:K,10,FALSE)</f>
        <v>#N/A</v>
      </c>
    </row>
    <row r="51" spans="1:11" ht="18.75" x14ac:dyDescent="0.15">
      <c r="A51" s="9">
        <v>6</v>
      </c>
      <c r="B51" s="11" t="str">
        <f>VLOOKUP(A51,[1]数据库!A:H,2,FALSE)</f>
        <v>KC/6</v>
      </c>
      <c r="C51" s="11" t="str">
        <f>VLOOKUP(A51,[1]数据库!A:H,3,FALSE)</f>
        <v>MC1/A2</v>
      </c>
      <c r="D51" s="11" t="str">
        <f>VLOOKUP(A51,[1]数据库!A:H,6,FALSE)</f>
        <v>5556T</v>
      </c>
      <c r="E51" s="11" t="str">
        <f>VLOOKUP(A51,[1]数据库!A:H,7,FALSE)</f>
        <v>红4</v>
      </c>
      <c r="F51" s="11" t="str">
        <f>VLOOKUP(A51,[1]数据库!A:H,4,FALSE)</f>
        <v>有封星接触器时</v>
      </c>
      <c r="G51" s="9" t="str">
        <f>VLOOKUP(A51,[1]数据库!A:H,5,FALSE)</f>
        <v>0.5黑</v>
      </c>
      <c r="H51" s="9" t="str">
        <f>VLOOKUP(A51,[1]数据库!A:L,12,FALSE)</f>
        <v>KC/6</v>
      </c>
      <c r="I51" s="9">
        <f>VLOOKUP(A51,[1]数据库!A:I,8,FALSE)</f>
        <v>0</v>
      </c>
      <c r="J51" s="9">
        <f>VLOOKUP(A51,[1]数据库!A:K,9,FALSE)</f>
        <v>1650</v>
      </c>
      <c r="K51" s="9">
        <f>VLOOKUP(A51,[1]数据库!A:K,10,FALSE)</f>
        <v>1690</v>
      </c>
    </row>
    <row r="52" spans="1:11" ht="18.75" x14ac:dyDescent="0.15">
      <c r="A52" s="9">
        <v>7</v>
      </c>
      <c r="B52" s="11" t="str">
        <f>VLOOKUP(A52,[1]数据库!A:H,2,FALSE)</f>
        <v>KC/7</v>
      </c>
      <c r="C52" s="11" t="str">
        <f>VLOOKUP(A52,[1]数据库!A:H,3,FALSE)</f>
        <v>MSC/A1</v>
      </c>
      <c r="D52" s="11" t="str">
        <f>VLOOKUP(A52,[1]数据库!A:H,6,FALSE)</f>
        <v>5556T</v>
      </c>
      <c r="E52" s="11" t="str">
        <f>VLOOKUP(A52,[1]数据库!A:H,7,FALSE)</f>
        <v>红4</v>
      </c>
      <c r="F52" s="11" t="str">
        <f>VLOOKUP(A52,[1]数据库!A:H,4,FALSE)</f>
        <v>标准</v>
      </c>
      <c r="G52" s="9" t="str">
        <f>VLOOKUP(A52,[1]数据库!A:H,5,FALSE)</f>
        <v>0.5黑</v>
      </c>
      <c r="H52" s="9" t="str">
        <f>VLOOKUP(A52,[1]数据库!A:L,12,FALSE)</f>
        <v>KC/7</v>
      </c>
      <c r="I52" s="9">
        <f>VLOOKUP(A52,[1]数据库!A:I,8,FALSE)</f>
        <v>0</v>
      </c>
      <c r="J52" s="9">
        <f>VLOOKUP(A52,[1]数据库!A:K,9,FALSE)</f>
        <v>1580</v>
      </c>
      <c r="K52" s="9">
        <f>VLOOKUP(A52,[1]数据库!A:K,10,FALSE)</f>
        <v>1620</v>
      </c>
    </row>
    <row r="53" spans="1:11" ht="18.75" x14ac:dyDescent="0.15">
      <c r="A53" s="9">
        <v>8</v>
      </c>
      <c r="B53" s="11" t="str">
        <f>VLOOKUP(A53,[1]数据库!A:H,2,FALSE)</f>
        <v>KC/8</v>
      </c>
      <c r="C53" s="11" t="str">
        <f>VLOOKUP(A53,[1]数据库!A:H,3,FALSE)</f>
        <v>MSC/A2</v>
      </c>
      <c r="D53" s="11" t="str">
        <f>VLOOKUP(A53,[1]数据库!A:H,6,FALSE)</f>
        <v>5556T</v>
      </c>
      <c r="E53" s="11" t="str">
        <f>VLOOKUP(A53,[1]数据库!A:H,7,FALSE)</f>
        <v>红4</v>
      </c>
      <c r="F53" s="11" t="str">
        <f>VLOOKUP(A53,[1]数据库!A:H,4,FALSE)</f>
        <v>标准</v>
      </c>
      <c r="G53" s="9" t="str">
        <f>VLOOKUP(A53,[1]数据库!A:H,5,FALSE)</f>
        <v>0.5黑</v>
      </c>
      <c r="H53" s="9" t="str">
        <f>VLOOKUP(A53,[1]数据库!A:L,12,FALSE)</f>
        <v>KC/8</v>
      </c>
      <c r="I53" s="9">
        <f>VLOOKUP(A53,[1]数据库!A:I,8,FALSE)</f>
        <v>0</v>
      </c>
      <c r="J53" s="9">
        <f>VLOOKUP(A53,[1]数据库!A:K,9,FALSE)</f>
        <v>1580</v>
      </c>
      <c r="K53" s="9">
        <f>VLOOKUP(A53,[1]数据库!A:K,10,FALSE)</f>
        <v>1620</v>
      </c>
    </row>
    <row r="54" spans="1:11" ht="18.75" x14ac:dyDescent="0.15">
      <c r="A54" s="9">
        <v>9</v>
      </c>
      <c r="B54" s="11" t="str">
        <f>VLOOKUP(A54,[1]数据库!A:H,2,FALSE)</f>
        <v>KC/9</v>
      </c>
      <c r="C54" s="11" t="str">
        <f>VLOOKUP(A54,[1]数据库!A:H,3,FALSE)</f>
        <v>MC1/A1</v>
      </c>
      <c r="D54" s="11" t="str">
        <f>VLOOKUP(A54,[1]数据库!A:H,6,FALSE)</f>
        <v>5556T</v>
      </c>
      <c r="E54" s="11" t="str">
        <f>VLOOKUP(A54,[1]数据库!A:H,7,FALSE)</f>
        <v>红4</v>
      </c>
      <c r="F54" s="11" t="str">
        <f>VLOOKUP(A54,[1]数据库!A:H,4,FALSE)</f>
        <v>有封星接触器时</v>
      </c>
      <c r="G54" s="9" t="str">
        <f>VLOOKUP(A54,[1]数据库!A:H,5,FALSE)</f>
        <v>0.5黑</v>
      </c>
      <c r="H54" s="9" t="str">
        <f>VLOOKUP(A54,[1]数据库!A:L,12,FALSE)</f>
        <v>KC/9</v>
      </c>
      <c r="I54" s="9">
        <f>VLOOKUP(A54,[1]数据库!A:I,8,FALSE)</f>
        <v>0</v>
      </c>
      <c r="J54" s="9">
        <f>VLOOKUP(A54,[1]数据库!A:K,9,FALSE)</f>
        <v>1650</v>
      </c>
      <c r="K54" s="9">
        <f>VLOOKUP(A54,[1]数据库!A:K,10,FALSE)</f>
        <v>1690</v>
      </c>
    </row>
    <row r="55" spans="1:11" ht="18.75" x14ac:dyDescent="0.15">
      <c r="A55" s="9">
        <v>10</v>
      </c>
      <c r="B55" s="11" t="str">
        <f>VLOOKUP(A55,[1]数据库!A:H,2,FALSE)</f>
        <v>KC/9</v>
      </c>
      <c r="C55" s="11" t="str">
        <f>VLOOKUP(A55,[1]数据库!A:H,3,FALSE)</f>
        <v>XWJ/11</v>
      </c>
      <c r="D55" s="11" t="str">
        <f>VLOOKUP(A55,[1]数据库!A:H,6,FALSE)</f>
        <v>5556T</v>
      </c>
      <c r="E55" s="11" t="str">
        <f>VLOOKUP(A55,[1]数据库!A:H,7,FALSE)</f>
        <v>红针</v>
      </c>
      <c r="F55" s="11" t="str">
        <f>VLOOKUP(A55,[1]数据库!A:H,4,FALSE)</f>
        <v>无封星接触器+有相序</v>
      </c>
      <c r="G55" s="9" t="str">
        <f>VLOOKUP(A55,[1]数据库!A:H,5,FALSE)</f>
        <v>0.5黑</v>
      </c>
      <c r="H55" s="9">
        <f>VLOOKUP(A55,[1]数据库!A:L,12,FALSE)</f>
        <v>0</v>
      </c>
      <c r="I55" s="9">
        <f>VLOOKUP(A55,[1]数据库!A:I,8,FALSE)</f>
        <v>0</v>
      </c>
      <c r="J55" s="9">
        <f>VLOOKUP(A55,[1]数据库!A:K,9,FALSE)</f>
        <v>0</v>
      </c>
      <c r="K55" s="9">
        <f>VLOOKUP(A55,[1]数据库!A:K,10,FALSE)</f>
        <v>0</v>
      </c>
    </row>
    <row r="56" spans="1:11" ht="18.75" x14ac:dyDescent="0.15">
      <c r="A56" s="9">
        <v>11</v>
      </c>
      <c r="B56" s="11" t="str">
        <f>VLOOKUP(A56,[1]数据库!A:H,2,FALSE)</f>
        <v>KC/9</v>
      </c>
      <c r="C56" s="11" t="str">
        <f>VLOOKUP(A56,[1]数据库!A:H,3,FALSE)</f>
        <v>FTK/2</v>
      </c>
      <c r="D56" s="11" t="str">
        <f>VLOOKUP(A56,[1]数据库!A:H,6,FALSE)</f>
        <v>5556T</v>
      </c>
      <c r="E56" s="11" t="str">
        <f>VLOOKUP(A56,[1]数据库!A:H,7,FALSE)</f>
        <v>红4</v>
      </c>
      <c r="F56" s="11" t="str">
        <f>VLOOKUP(A56,[1]数据库!A:H,4,FALSE)</f>
        <v>无封星接触器+无相序</v>
      </c>
      <c r="G56" s="9" t="str">
        <f>VLOOKUP(A56,[1]数据库!A:H,5,FALSE)</f>
        <v>0.5黑</v>
      </c>
      <c r="H56" s="9">
        <f>VLOOKUP(A56,[1]数据库!A:L,12,FALSE)</f>
        <v>0</v>
      </c>
      <c r="I56" s="9">
        <f>VLOOKUP(A56,[1]数据库!A:I,8,FALSE)</f>
        <v>0</v>
      </c>
      <c r="J56" s="9">
        <f>VLOOKUP(A56,[1]数据库!A:K,9,FALSE)</f>
        <v>0</v>
      </c>
      <c r="K56" s="9">
        <f>VLOOKUP(A56,[1]数据库!A:K,10,FALSE)</f>
        <v>0</v>
      </c>
    </row>
    <row r="57" spans="1:11" ht="18.75" x14ac:dyDescent="0.15">
      <c r="A57" s="9">
        <v>12</v>
      </c>
      <c r="B57" s="11" t="str">
        <f>VLOOKUP(A57,[1]数据库!A:H,2,FALSE)</f>
        <v>KC/12</v>
      </c>
      <c r="C57" s="11" t="str">
        <f>VLOOKUP(A57,[1]数据库!A:H,3,FALSE)</f>
        <v>FJA/24</v>
      </c>
      <c r="D57" s="11" t="str">
        <f>VLOOKUP(A57,[1]数据库!A:H,6,FALSE)</f>
        <v>5556T</v>
      </c>
      <c r="E57" s="11" t="str">
        <f>VLOOKUP(A57,[1]数据库!A:H,7,FALSE)</f>
        <v>红4</v>
      </c>
      <c r="F57" s="11" t="str">
        <f>VLOOKUP(A57,[1]数据库!A:H,4,FALSE)</f>
        <v>标准</v>
      </c>
      <c r="G57" s="9" t="str">
        <f>VLOOKUP(A57,[1]数据库!A:H,5,FALSE)</f>
        <v>0.5黑</v>
      </c>
      <c r="H57" s="9" t="str">
        <f>VLOOKUP(A57,[1]数据库!A:L,12,FALSE)</f>
        <v>KC/12</v>
      </c>
      <c r="I57" s="9">
        <f>VLOOKUP(A57,[1]数据库!A:I,8,FALSE)</f>
        <v>0</v>
      </c>
      <c r="J57" s="9">
        <f>VLOOKUP(A57,[1]数据库!A:K,9,FALSE)</f>
        <v>2230</v>
      </c>
      <c r="K57" s="9">
        <f>VLOOKUP(A57,[1]数据库!A:K,10,FALSE)</f>
        <v>2430</v>
      </c>
    </row>
    <row r="58" spans="1:11" ht="18.75" x14ac:dyDescent="0.15">
      <c r="A58" s="9">
        <v>13</v>
      </c>
      <c r="B58" s="11" t="str">
        <f>VLOOKUP(A58,[1]数据库!A:H,2,FALSE)</f>
        <v>KC/13</v>
      </c>
      <c r="C58" s="11" t="str">
        <f>VLOOKUP(A58,[1]数据库!A:H,3,FALSE)</f>
        <v>FTK/1</v>
      </c>
      <c r="D58" s="11" t="str">
        <f>VLOOKUP(A58,[1]数据库!A:H,6,FALSE)</f>
        <v>5556T</v>
      </c>
      <c r="E58" s="11" t="str">
        <f>VLOOKUP(A58,[1]数据库!A:H,7,FALSE)</f>
        <v>红4</v>
      </c>
      <c r="F58" s="11" t="str">
        <f>VLOOKUP(A58,[1]数据库!A:H,4,FALSE)</f>
        <v>非钢带梯/非异步货梯</v>
      </c>
      <c r="G58" s="9" t="str">
        <f>VLOOKUP(A58,[1]数据库!A:H,5,FALSE)</f>
        <v>0.5黑</v>
      </c>
      <c r="H58" s="9" t="str">
        <f>VLOOKUP(A58,[1]数据库!A:L,12,FALSE)</f>
        <v>KC/13</v>
      </c>
      <c r="I58" s="9">
        <f>VLOOKUP(A58,[1]数据库!A:I,8,FALSE)</f>
        <v>0</v>
      </c>
      <c r="J58" s="9">
        <f>VLOOKUP(A58,[1]数据库!A:K,9,FALSE)</f>
        <v>2130</v>
      </c>
      <c r="K58" s="9">
        <f>VLOOKUP(A58,[1]数据库!A:K,10,FALSE)</f>
        <v>2310</v>
      </c>
    </row>
    <row r="59" spans="1:11" ht="18.75" x14ac:dyDescent="0.15">
      <c r="A59" s="9">
        <v>14</v>
      </c>
      <c r="B59" s="11" t="str">
        <f>VLOOKUP(A59,[1]数据库!A:H,2,FALSE)</f>
        <v>KC/13</v>
      </c>
      <c r="C59" s="11" t="str">
        <f>VLOOKUP(A59,[1]数据库!A:H,3,FALSE)</f>
        <v>CE5</v>
      </c>
      <c r="D59" s="11" t="str">
        <f>VLOOKUP(A59,[1]数据库!A:H,6,FALSE)</f>
        <v>5556T</v>
      </c>
      <c r="E59" s="11" t="str">
        <f>VLOOKUP(A59,[1]数据库!A:H,7,FALSE)</f>
        <v>半剥8</v>
      </c>
      <c r="F59" s="11" t="str">
        <f>VLOOKUP(A59,[1]数据库!A:H,4,FALSE)</f>
        <v>钢带梯/异步货梯</v>
      </c>
      <c r="G59" s="9" t="str">
        <f>VLOOKUP(A59,[1]数据库!A:H,5,FALSE)</f>
        <v>0.5黑</v>
      </c>
      <c r="H59" s="9" t="str">
        <f>VLOOKUP(A59,[1]数据库!A:L,12,FALSE)</f>
        <v>KC/13</v>
      </c>
      <c r="I59" s="9">
        <f>VLOOKUP(A59,[1]数据库!A:I,8,FALSE)</f>
        <v>0</v>
      </c>
      <c r="J59" s="9">
        <f>VLOOKUP(A59,[1]数据库!A:K,9,FALSE)</f>
        <v>0</v>
      </c>
      <c r="K59" s="9">
        <f>VLOOKUP(A59,[1]数据库!A:K,10,FALSE)</f>
        <v>0</v>
      </c>
    </row>
    <row r="60" spans="1:11" ht="18.75" x14ac:dyDescent="0.15">
      <c r="A60" s="9">
        <v>15</v>
      </c>
      <c r="B60" s="11" t="str">
        <f>VLOOKUP(A60,[1]数据库!A:H,2,FALSE)</f>
        <v>KC/15</v>
      </c>
      <c r="C60" s="11" t="str">
        <f>VLOOKUP(A60,[1]数据库!A:H,3,FALSE)</f>
        <v>FJK/14</v>
      </c>
      <c r="D60" s="11" t="str">
        <f>VLOOKUP(A60,[1]数据库!A:H,6,FALSE)</f>
        <v>5556T</v>
      </c>
      <c r="E60" s="11" t="str">
        <f>VLOOKUP(A60,[1]数据库!A:H,7,FALSE)</f>
        <v>红4</v>
      </c>
      <c r="F60" s="11" t="str">
        <f>VLOOKUP(A60,[1]数据库!A:H,4,FALSE)</f>
        <v>标准</v>
      </c>
      <c r="G60" s="9" t="str">
        <f>VLOOKUP(A60,[1]数据库!A:H,5,FALSE)</f>
        <v>0.5黑</v>
      </c>
      <c r="H60" s="9" t="str">
        <f>VLOOKUP(A60,[1]数据库!A:L,12,FALSE)</f>
        <v>KC/15</v>
      </c>
      <c r="I60" s="9">
        <f>VLOOKUP(A60,[1]数据库!A:I,8,FALSE)</f>
        <v>0</v>
      </c>
      <c r="J60" s="9">
        <f>VLOOKUP(A60,[1]数据库!A:K,9,FALSE)</f>
        <v>2100</v>
      </c>
      <c r="K60" s="9">
        <f>VLOOKUP(A60,[1]数据库!A:K,10,FALSE)</f>
        <v>2310</v>
      </c>
    </row>
    <row r="61" spans="1:11" ht="18.75" x14ac:dyDescent="0.15">
      <c r="A61" s="9">
        <v>16</v>
      </c>
      <c r="B61" s="11" t="str">
        <f>VLOOKUP(A61,[1]数据库!A:H,2,FALSE)</f>
        <v>KC/18</v>
      </c>
      <c r="C61" s="11" t="str">
        <f>VLOOKUP(A61,[1]数据库!A:H,3,FALSE)</f>
        <v>FJA/13</v>
      </c>
      <c r="D61" s="11" t="str">
        <f>VLOOKUP(A61,[1]数据库!A:H,6,FALSE)</f>
        <v>5556T</v>
      </c>
      <c r="E61" s="11" t="str">
        <f>VLOOKUP(A61,[1]数据库!A:H,7,FALSE)</f>
        <v>红4</v>
      </c>
      <c r="F61" s="11" t="str">
        <f>VLOOKUP(A61,[1]数据库!A:H,4,FALSE)</f>
        <v>标准</v>
      </c>
      <c r="G61" s="9" t="str">
        <f>VLOOKUP(A61,[1]数据库!A:H,5,FALSE)</f>
        <v>0.5黑</v>
      </c>
      <c r="H61" s="9" t="str">
        <f>VLOOKUP(A61,[1]数据库!A:L,12,FALSE)</f>
        <v>KC/18</v>
      </c>
      <c r="I61" s="9">
        <f>VLOOKUP(A61,[1]数据库!A:I,8,FALSE)</f>
        <v>0</v>
      </c>
      <c r="J61" s="9">
        <f>VLOOKUP(A61,[1]数据库!A:K,9,FALSE)</f>
        <v>2230</v>
      </c>
      <c r="K61" s="9">
        <f>VLOOKUP(A61,[1]数据库!A:K,10,FALSE)</f>
        <v>2410</v>
      </c>
    </row>
    <row r="62" spans="1:11" x14ac:dyDescent="0.15">
      <c r="A62" s="97" t="s">
        <v>257</v>
      </c>
      <c r="B62" s="98"/>
      <c r="C62" s="98"/>
      <c r="D62" s="98"/>
      <c r="E62" s="98"/>
      <c r="F62" s="98"/>
      <c r="G62" s="98"/>
      <c r="H62" s="98"/>
      <c r="I62" s="98"/>
      <c r="J62" s="98"/>
      <c r="K62" s="99"/>
    </row>
    <row r="63" spans="1:11" ht="18.75" x14ac:dyDescent="0.15">
      <c r="A63" s="9">
        <v>17</v>
      </c>
      <c r="B63" s="11" t="str">
        <f>VLOOKUP(A63,[1]数据库!A:H,2,FALSE)</f>
        <v>KD/1</v>
      </c>
      <c r="C63" s="11" t="str">
        <f>VLOOKUP(A63,[1]数据库!A:H,3,FALSE)</f>
        <v>FJSA/4</v>
      </c>
      <c r="D63" s="11" t="str">
        <f>VLOOKUP(A63,[1]数据库!A:H,6,FALSE)</f>
        <v>5556T</v>
      </c>
      <c r="E63" s="11" t="str">
        <f>VLOOKUP(A63,[1]数据库!A:H,7,FALSE)</f>
        <v>红4</v>
      </c>
      <c r="F63" s="11" t="str">
        <f>VLOOKUP(A63,[1]数据库!A:H,4,FALSE)</f>
        <v>标准</v>
      </c>
      <c r="G63" s="9" t="str">
        <f>VLOOKUP(A63,[1]数据库!A:H,5,FALSE)</f>
        <v>0.5黑</v>
      </c>
      <c r="H63" s="9" t="str">
        <f>VLOOKUP(A63,[1]数据库!A:L,12,FALSE)</f>
        <v>KD/1</v>
      </c>
      <c r="I63" s="9">
        <f>VLOOKUP(A63,[1]数据库!A:I,8,FALSE)</f>
        <v>0</v>
      </c>
      <c r="J63" s="9">
        <f>VLOOKUP(A63,[1]数据库!A:K,9,FALSE)</f>
        <v>2230</v>
      </c>
      <c r="K63" s="9">
        <f>VLOOKUP(A63,[1]数据库!A:K,10,FALSE)</f>
        <v>2380</v>
      </c>
    </row>
    <row r="64" spans="1:11" ht="18.75" x14ac:dyDescent="0.15">
      <c r="A64" s="9">
        <v>18</v>
      </c>
      <c r="B64" s="11" t="str">
        <f>VLOOKUP(A64,[1]数据库!A:H,2,FALSE)</f>
        <v>KD/2</v>
      </c>
      <c r="C64" s="11" t="str">
        <f>VLOOKUP(A64,[1]数据库!A:H,3,FALSE)</f>
        <v>FJXA/4</v>
      </c>
      <c r="D64" s="11" t="str">
        <f>VLOOKUP(A64,[1]数据库!A:H,6,FALSE)</f>
        <v>5556T</v>
      </c>
      <c r="E64" s="11" t="str">
        <f>VLOOKUP(A64,[1]数据库!A:H,7,FALSE)</f>
        <v>红4</v>
      </c>
      <c r="F64" s="11" t="str">
        <f>VLOOKUP(A64,[1]数据库!A:H,4,FALSE)</f>
        <v>标准</v>
      </c>
      <c r="G64" s="9" t="str">
        <f>VLOOKUP(A64,[1]数据库!A:H,5,FALSE)</f>
        <v>0.5黑</v>
      </c>
      <c r="H64" s="9" t="str">
        <f>VLOOKUP(A64,[1]数据库!A:L,12,FALSE)</f>
        <v>KD/2</v>
      </c>
      <c r="I64" s="9">
        <f>VLOOKUP(A64,[1]数据库!A:I,8,FALSE)</f>
        <v>0</v>
      </c>
      <c r="J64" s="9">
        <f>VLOOKUP(A64,[1]数据库!A:K,9,FALSE)</f>
        <v>2330</v>
      </c>
      <c r="K64" s="9">
        <f>VLOOKUP(A64,[1]数据库!A:K,10,FALSE)</f>
        <v>2500</v>
      </c>
    </row>
    <row r="65" spans="1:11" ht="18.75" x14ac:dyDescent="0.15">
      <c r="A65" s="9">
        <v>19</v>
      </c>
      <c r="B65" s="11" t="str">
        <f>VLOOKUP(A65,[1]数据库!A:H,2,FALSE)</f>
        <v>KD/3</v>
      </c>
      <c r="C65" s="11" t="str">
        <f>VLOOKUP(A65,[1]数据库!A:H,3,FALSE)</f>
        <v>FJK/1</v>
      </c>
      <c r="D65" s="11" t="str">
        <f>VLOOKUP(A65,[1]数据库!A:H,6,FALSE)</f>
        <v>5556T</v>
      </c>
      <c r="E65" s="11" t="str">
        <f>VLOOKUP(A65,[1]数据库!A:H,7,FALSE)</f>
        <v>红4</v>
      </c>
      <c r="F65" s="11" t="str">
        <f>VLOOKUP(A65,[1]数据库!A:H,4,FALSE)</f>
        <v>非G20时</v>
      </c>
      <c r="G65" s="9" t="str">
        <f>VLOOKUP(A65,[1]数据库!A:H,5,FALSE)</f>
        <v>0.5黑</v>
      </c>
      <c r="H65" s="9">
        <f>VLOOKUP(A65,[1]数据库!A:L,12,FALSE)</f>
        <v>0</v>
      </c>
      <c r="I65" s="9">
        <f>VLOOKUP(A65,[1]数据库!A:I,8,FALSE)</f>
        <v>0</v>
      </c>
      <c r="J65" s="9">
        <f>VLOOKUP(A65,[1]数据库!A:K,9,FALSE)</f>
        <v>2190</v>
      </c>
      <c r="K65" s="9">
        <f>VLOOKUP(A65,[1]数据库!A:K,10,FALSE)</f>
        <v>2340</v>
      </c>
    </row>
    <row r="66" spans="1:11" ht="18.75" x14ac:dyDescent="0.15">
      <c r="A66" s="9">
        <v>20</v>
      </c>
      <c r="B66" s="11" t="str">
        <f>VLOOKUP(A66,[1]数据库!A:H,2,FALSE)</f>
        <v>KD/4</v>
      </c>
      <c r="C66" s="11" t="str">
        <f>VLOOKUP(A66,[1]数据库!A:H,3,FALSE)</f>
        <v>FJK/2</v>
      </c>
      <c r="D66" s="11" t="str">
        <f>VLOOKUP(A66,[1]数据库!A:H,6,FALSE)</f>
        <v>5556T</v>
      </c>
      <c r="E66" s="11" t="str">
        <f>VLOOKUP(A66,[1]数据库!A:H,7,FALSE)</f>
        <v>红4</v>
      </c>
      <c r="F66" s="11" t="str">
        <f>VLOOKUP(A66,[1]数据库!A:H,4,FALSE)</f>
        <v>标准</v>
      </c>
      <c r="G66" s="9" t="str">
        <f>VLOOKUP(A66,[1]数据库!A:H,5,FALSE)</f>
        <v>0.5黑</v>
      </c>
      <c r="H66" s="9" t="str">
        <f>VLOOKUP(A66,[1]数据库!A:L,12,FALSE)</f>
        <v>KD/4</v>
      </c>
      <c r="I66" s="9">
        <f>VLOOKUP(A66,[1]数据库!A:I,8,FALSE)</f>
        <v>0</v>
      </c>
      <c r="J66" s="9">
        <f>VLOOKUP(A66,[1]数据库!A:K,9,FALSE)</f>
        <v>2230</v>
      </c>
      <c r="K66" s="9">
        <f>VLOOKUP(A66,[1]数据库!A:K,10,FALSE)</f>
        <v>2390</v>
      </c>
    </row>
    <row r="67" spans="1:11" ht="18.75" x14ac:dyDescent="0.15">
      <c r="A67" s="9">
        <v>21</v>
      </c>
      <c r="B67" s="11" t="str">
        <f>VLOOKUP(A67,[1]数据库!A:H,2,FALSE)</f>
        <v>KD/8</v>
      </c>
      <c r="C67" s="11" t="str">
        <f>VLOOKUP(A67,[1]数据库!A:H,3,FALSE)</f>
        <v>MC1/54</v>
      </c>
      <c r="D67" s="11" t="str">
        <f>VLOOKUP(A67,[1]数据库!A:H,6,FALSE)</f>
        <v>5556T</v>
      </c>
      <c r="E67" s="11" t="str">
        <f>VLOOKUP(A67,[1]数据库!A:H,7,FALSE)</f>
        <v>红4</v>
      </c>
      <c r="F67" s="11" t="str">
        <f>VLOOKUP(A67,[1]数据库!A:H,4,FALSE)</f>
        <v>有封星接触器+速度≤2.5M/S</v>
      </c>
      <c r="G67" s="9" t="str">
        <f>VLOOKUP(A67,[1]数据库!A:H,5,FALSE)</f>
        <v>0.5黑</v>
      </c>
      <c r="H67" s="9" t="str">
        <f>VLOOKUP(A67,[1]数据库!A:L,12,FALSE)</f>
        <v>KD/8</v>
      </c>
      <c r="I67" s="9">
        <f>VLOOKUP(A67,[1]数据库!A:I,8,FALSE)</f>
        <v>0</v>
      </c>
      <c r="J67" s="9">
        <f>VLOOKUP(A67,[1]数据库!A:K,9,FALSE)</f>
        <v>1590</v>
      </c>
      <c r="K67" s="9">
        <f>VLOOKUP(A67,[1]数据库!A:K,10,FALSE)</f>
        <v>1650</v>
      </c>
    </row>
    <row r="68" spans="1:11" ht="18.75" x14ac:dyDescent="0.15">
      <c r="A68" s="9">
        <v>22</v>
      </c>
      <c r="B68" s="11" t="str">
        <f>VLOOKUP(A68,[1]数据库!A:H,2,FALSE)</f>
        <v>KD/8</v>
      </c>
      <c r="C68" s="11" t="str">
        <f>VLOOKUP(A68,[1]数据库!A:H,3,FALSE)</f>
        <v>MC1/62</v>
      </c>
      <c r="D68" s="11" t="str">
        <f>VLOOKUP(A68,[1]数据库!A:H,6,FALSE)</f>
        <v>5556T</v>
      </c>
      <c r="E68" s="11" t="str">
        <f>VLOOKUP(A68,[1]数据库!A:H,7,FALSE)</f>
        <v>红4</v>
      </c>
      <c r="F68" s="11" t="str">
        <f>VLOOKUP(A68,[1]数据库!A:H,4,FALSE)</f>
        <v>有封星接触器+梯速＞2.5M/S</v>
      </c>
      <c r="G68" s="9" t="str">
        <f>VLOOKUP(A68,[1]数据库!A:H,5,FALSE)</f>
        <v>0.5黑</v>
      </c>
      <c r="H68" s="9">
        <f>VLOOKUP(A68,[1]数据库!A:L,12,FALSE)</f>
        <v>0</v>
      </c>
      <c r="I68" s="9">
        <f>VLOOKUP(A68,[1]数据库!A:I,8,FALSE)</f>
        <v>0</v>
      </c>
      <c r="J68" s="9">
        <f>VLOOKUP(A68,[1]数据库!A:K,9,FALSE)</f>
        <v>0</v>
      </c>
      <c r="K68" s="9">
        <f>VLOOKUP(A68,[1]数据库!A:K,10,FALSE)</f>
        <v>0</v>
      </c>
    </row>
    <row r="69" spans="1:11" ht="18.75" x14ac:dyDescent="0.15">
      <c r="A69" s="9">
        <v>23</v>
      </c>
      <c r="B69" s="11" t="str">
        <f>VLOOKUP(A69,[1]数据库!A:H,2,FALSE)</f>
        <v>KD/8</v>
      </c>
      <c r="C69" s="11" t="str">
        <f>VLOOKUP(A69,[1]数据库!A:H,3,FALSE)</f>
        <v>CE24</v>
      </c>
      <c r="D69" s="11" t="str">
        <f>VLOOKUP(A69,[1]数据库!A:H,6,FALSE)</f>
        <v>5556T</v>
      </c>
      <c r="E69" s="11" t="str">
        <f>VLOOKUP(A69,[1]数据库!A:H,7,FALSE)</f>
        <v>剥13</v>
      </c>
      <c r="F69" s="11" t="str">
        <f>VLOOKUP(A69,[1]数据库!A:H,4,FALSE)</f>
        <v>无封星接触器时</v>
      </c>
      <c r="G69" s="9" t="str">
        <f>VLOOKUP(A69,[1]数据库!A:H,5,FALSE)</f>
        <v>0.5黑</v>
      </c>
      <c r="H69" s="9">
        <f>VLOOKUP(A69,[1]数据库!A:L,12,FALSE)</f>
        <v>0</v>
      </c>
      <c r="I69" s="9">
        <f>VLOOKUP(A69,[1]数据库!A:I,8,FALSE)</f>
        <v>0</v>
      </c>
      <c r="J69" s="9">
        <f>VLOOKUP(A69,[1]数据库!A:K,9,FALSE)</f>
        <v>0</v>
      </c>
      <c r="K69" s="9">
        <f>VLOOKUP(A69,[1]数据库!A:K,10,FALSE)</f>
        <v>0</v>
      </c>
    </row>
    <row r="70" spans="1:11" ht="18.75" x14ac:dyDescent="0.15">
      <c r="A70" s="9">
        <v>24</v>
      </c>
      <c r="B70" s="11" t="str">
        <f>VLOOKUP(A70,[1]数据库!A:H,2,FALSE)</f>
        <v>KD/9</v>
      </c>
      <c r="C70" s="11" t="str">
        <f>VLOOKUP(A70,[1]数据库!A:H,3,FALSE)</f>
        <v>BZC/62(22)</v>
      </c>
      <c r="D70" s="11" t="str">
        <f>VLOOKUP(A70,[1]数据库!A:H,6,FALSE)</f>
        <v>5556T</v>
      </c>
      <c r="E70" s="11" t="str">
        <f>VLOOKUP(A70,[1]数据库!A:H,7,FALSE)</f>
        <v>红4</v>
      </c>
      <c r="F70" s="11" t="str">
        <f>VLOOKUP(A70,[1]数据库!A:H,4,FALSE)</f>
        <v>标准</v>
      </c>
      <c r="G70" s="9" t="str">
        <f>VLOOKUP(A70,[1]数据库!A:H,5,FALSE)</f>
        <v>0.5黑</v>
      </c>
      <c r="H70" s="9" t="str">
        <f>VLOOKUP(A70,[1]数据库!A:L,12,FALSE)</f>
        <v>KD/9</v>
      </c>
      <c r="I70" s="9">
        <f>VLOOKUP(A70,[1]数据库!A:I,8,FALSE)</f>
        <v>0</v>
      </c>
      <c r="J70" s="9">
        <f>VLOOKUP(A70,[1]数据库!A:K,9,FALSE)</f>
        <v>1480</v>
      </c>
      <c r="K70" s="9">
        <f>VLOOKUP(A70,[1]数据库!A:K,10,FALSE)</f>
        <v>1560</v>
      </c>
    </row>
    <row r="71" spans="1:11" ht="18.75" x14ac:dyDescent="0.15">
      <c r="A71" s="9">
        <v>25</v>
      </c>
      <c r="B71" s="11" t="e">
        <f>VLOOKUP(A71,[1]数据库!A:H,2,FALSE)</f>
        <v>#N/A</v>
      </c>
      <c r="C71" s="11" t="e">
        <f>VLOOKUP(A71,[1]数据库!A:H,3,FALSE)</f>
        <v>#N/A</v>
      </c>
      <c r="D71" s="11" t="e">
        <f>VLOOKUP(A71,[1]数据库!A:H,6,FALSE)</f>
        <v>#N/A</v>
      </c>
      <c r="E71" s="11" t="e">
        <f>VLOOKUP(A71,[1]数据库!A:H,7,FALSE)</f>
        <v>#N/A</v>
      </c>
      <c r="F71" s="11" t="e">
        <f>VLOOKUP(A71,[1]数据库!A:H,4,FALSE)</f>
        <v>#N/A</v>
      </c>
      <c r="G71" s="9" t="e">
        <f>VLOOKUP(A71,[1]数据库!A:H,5,FALSE)</f>
        <v>#N/A</v>
      </c>
      <c r="H71" s="9" t="e">
        <f>VLOOKUP(A71,[1]数据库!A:L,12,FALSE)</f>
        <v>#N/A</v>
      </c>
      <c r="I71" s="9" t="e">
        <f>VLOOKUP(A71,[1]数据库!A:I,8,FALSE)</f>
        <v>#N/A</v>
      </c>
      <c r="J71" s="9" t="e">
        <f>VLOOKUP(A71,[1]数据库!A:K,9,FALSE)</f>
        <v>#N/A</v>
      </c>
      <c r="K71" s="9" t="e">
        <f>VLOOKUP(A71,[1]数据库!A:K,10,FALSE)</f>
        <v>#N/A</v>
      </c>
    </row>
    <row r="72" spans="1:11" ht="18.75" x14ac:dyDescent="0.15">
      <c r="A72" s="9">
        <v>26</v>
      </c>
      <c r="B72" s="11" t="str">
        <f>VLOOKUP(A72,[1]数据库!A:H,2,FALSE)</f>
        <v>KD/11</v>
      </c>
      <c r="C72" s="11" t="str">
        <f>VLOOKUP(A72,[1]数据库!A:H,3,FALSE)</f>
        <v>MSC/62(22)</v>
      </c>
      <c r="D72" s="11" t="str">
        <f>VLOOKUP(A72,[1]数据库!A:H,6,FALSE)</f>
        <v>5556T</v>
      </c>
      <c r="E72" s="11" t="str">
        <f>VLOOKUP(A72,[1]数据库!A:H,7,FALSE)</f>
        <v>红4</v>
      </c>
      <c r="F72" s="11" t="str">
        <f>VLOOKUP(A72,[1]数据库!A:H,4,FALSE)</f>
        <v>标准</v>
      </c>
      <c r="G72" s="9" t="str">
        <f>VLOOKUP(A72,[1]数据库!A:H,5,FALSE)</f>
        <v>0.5黑</v>
      </c>
      <c r="H72" s="9" t="str">
        <f>VLOOKUP(A72,[1]数据库!A:L,12,FALSE)</f>
        <v>KD/11</v>
      </c>
      <c r="I72" s="9">
        <f>VLOOKUP(A72,[1]数据库!A:I,8,FALSE)</f>
        <v>0</v>
      </c>
      <c r="J72" s="9">
        <f>VLOOKUP(A72,[1]数据库!A:K,9,FALSE)</f>
        <v>1520</v>
      </c>
      <c r="K72" s="9">
        <f>VLOOKUP(A72,[1]数据库!A:K,10,FALSE)</f>
        <v>1610</v>
      </c>
    </row>
    <row r="73" spans="1:11" ht="18.75" x14ac:dyDescent="0.15">
      <c r="A73" s="9">
        <v>27</v>
      </c>
      <c r="B73" s="11" t="str">
        <f>VLOOKUP(A73,[1]数据库!A:H,2,FALSE)</f>
        <v>KD/13</v>
      </c>
      <c r="C73" s="11" t="str">
        <f>VLOOKUP(A73,[1]数据库!A:H,3,FALSE)</f>
        <v>MSC/61(21)</v>
      </c>
      <c r="D73" s="11" t="str">
        <f>VLOOKUP(A73,[1]数据库!A:H,6,FALSE)</f>
        <v>5556T</v>
      </c>
      <c r="E73" s="11" t="str">
        <f>VLOOKUP(A73,[1]数据库!A:H,7,FALSE)</f>
        <v>红4</v>
      </c>
      <c r="F73" s="11" t="str">
        <f>VLOOKUP(A73,[1]数据库!A:H,4,FALSE)</f>
        <v>无接地保护装置时</v>
      </c>
      <c r="G73" s="9" t="str">
        <f>VLOOKUP(A73,[1]数据库!A:H,5,FALSE)</f>
        <v>0.5黑</v>
      </c>
      <c r="H73" s="9" t="str">
        <f>VLOOKUP(A73,[1]数据库!A:L,12,FALSE)</f>
        <v>KD/13</v>
      </c>
      <c r="I73" s="9">
        <f>VLOOKUP(A73,[1]数据库!A:I,8,FALSE)</f>
        <v>0</v>
      </c>
      <c r="J73" s="9">
        <f>VLOOKUP(A73,[1]数据库!A:K,9,FALSE)</f>
        <v>1700</v>
      </c>
      <c r="K73" s="9">
        <f>VLOOKUP(A73,[1]数据库!A:K,10,FALSE)</f>
        <v>1790</v>
      </c>
    </row>
    <row r="74" spans="1:11" ht="18.75" x14ac:dyDescent="0.15">
      <c r="A74" s="9">
        <v>28</v>
      </c>
      <c r="B74" s="11" t="str">
        <f>VLOOKUP(A74,[1]数据库!A:H,2,FALSE)</f>
        <v>KD/13</v>
      </c>
      <c r="C74" s="11" t="str">
        <f>VLOOKUP(A74,[1]数据库!A:H,3,FALSE)</f>
        <v>JDB/14</v>
      </c>
      <c r="D74" s="11" t="str">
        <f>VLOOKUP(A74,[1]数据库!A:H,6,FALSE)</f>
        <v>5556T</v>
      </c>
      <c r="E74" s="11" t="str">
        <f>VLOOKUP(A74,[1]数据库!A:H,7,FALSE)</f>
        <v>红针</v>
      </c>
      <c r="F74" s="11" t="str">
        <f>VLOOKUP(A74,[1]数据库!A:H,4,FALSE)</f>
        <v>有接地保护装置时</v>
      </c>
      <c r="G74" s="9" t="str">
        <f>VLOOKUP(A74,[1]数据库!A:H,5,FALSE)</f>
        <v>0.5黑</v>
      </c>
      <c r="H74" s="9">
        <f>VLOOKUP(A74,[1]数据库!A:L,12,FALSE)</f>
        <v>0</v>
      </c>
      <c r="I74" s="9">
        <f>VLOOKUP(A74,[1]数据库!A:I,8,FALSE)</f>
        <v>0</v>
      </c>
      <c r="J74" s="9">
        <f>VLOOKUP(A74,[1]数据库!A:K,9,FALSE)</f>
        <v>0</v>
      </c>
      <c r="K74" s="9">
        <f>VLOOKUP(A74,[1]数据库!A:K,10,FALSE)</f>
        <v>0</v>
      </c>
    </row>
    <row r="75" spans="1:11" ht="18.75" x14ac:dyDescent="0.15">
      <c r="A75" s="9">
        <v>29</v>
      </c>
      <c r="B75" s="11" t="str">
        <f>VLOOKUP(A75,[1]数据库!A:H,2,FALSE)</f>
        <v>KD/19</v>
      </c>
      <c r="C75" s="11" t="str">
        <f>VLOOKUP(A75,[1]数据库!A:H,3,FALSE)</f>
        <v>FJK/1</v>
      </c>
      <c r="D75" s="11" t="str">
        <f>VLOOKUP(A75,[1]数据库!A:H,6,FALSE)</f>
        <v>5556T</v>
      </c>
      <c r="E75" s="11" t="str">
        <f>VLOOKUP(A75,[1]数据库!A:H,7,FALSE)</f>
        <v>红4</v>
      </c>
      <c r="F75" s="11" t="str">
        <f>VLOOKUP(A75,[1]数据库!A:H,4,FALSE)</f>
        <v>G20系统时</v>
      </c>
      <c r="G75" s="9" t="str">
        <f>VLOOKUP(A75,[1]数据库!A:H,5,FALSE)</f>
        <v>0.5黑</v>
      </c>
      <c r="H75" s="9">
        <f>VLOOKUP(A75,[1]数据库!A:L,12,FALSE)</f>
        <v>0</v>
      </c>
      <c r="I75" s="9">
        <f>VLOOKUP(A75,[1]数据库!A:I,8,FALSE)</f>
        <v>0</v>
      </c>
      <c r="J75" s="9">
        <f>VLOOKUP(A75,[1]数据库!A:K,9,FALSE)</f>
        <v>0</v>
      </c>
      <c r="K75" s="9">
        <f>VLOOKUP(A75,[1]数据库!A:K,10,FALSE)</f>
        <v>0</v>
      </c>
    </row>
    <row r="76" spans="1:11" ht="18.75" x14ac:dyDescent="0.15">
      <c r="A76" s="102" t="s">
        <v>258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3"/>
    </row>
    <row r="77" spans="1:11" ht="18.75" x14ac:dyDescent="0.15">
      <c r="A77" s="9">
        <v>30</v>
      </c>
      <c r="B77" s="11" t="str">
        <f>VLOOKUP(A77,[1]数据库!A:H,2,FALSE)</f>
        <v>KB/2</v>
      </c>
      <c r="C77" s="11" t="str">
        <f>VLOOKUP(A77,[1]数据库!A:H,3,FALSE)</f>
        <v>MC/73(63)</v>
      </c>
      <c r="D77" s="11" t="str">
        <f>VLOOKUP(A77,[1]数据库!A:H,6,FALSE)</f>
        <v>5556T</v>
      </c>
      <c r="E77" s="11" t="str">
        <f>VLOOKUP(A77,[1]数据库!A:H,7,FALSE)</f>
        <v>红4</v>
      </c>
      <c r="F77" s="11" t="str">
        <f>VLOOKUP(A77,[1]数据库!A:H,4,FALSE)</f>
        <v>标准</v>
      </c>
      <c r="G77" s="9" t="str">
        <f>VLOOKUP(A77,[1]数据库!A:H,5,FALSE)</f>
        <v>0.5黑</v>
      </c>
      <c r="H77" s="9" t="str">
        <f>VLOOKUP(A77,[1]数据库!A:L,12,FALSE)</f>
        <v>KB/2</v>
      </c>
      <c r="I77" s="9">
        <f>VLOOKUP(A77,[1]数据库!A:I,8,FALSE)</f>
        <v>0</v>
      </c>
      <c r="J77" s="9">
        <f>VLOOKUP(A77,[1]数据库!A:K,9,FALSE)</f>
        <v>1760</v>
      </c>
      <c r="K77" s="9">
        <f>VLOOKUP(A77,[1]数据库!A:K,10,FALSE)</f>
        <v>1830</v>
      </c>
    </row>
    <row r="78" spans="1:11" ht="18.75" x14ac:dyDescent="0.15">
      <c r="A78" s="9">
        <v>31</v>
      </c>
      <c r="B78" s="11" t="str">
        <f>VLOOKUP(A78,[1]数据库!A:H,2,FALSE)</f>
        <v>KB/3</v>
      </c>
      <c r="C78" s="11" t="str">
        <f>VLOOKUP(A78,[1]数据库!A:H,3,FALSE)</f>
        <v>MC/73(63)</v>
      </c>
      <c r="D78" s="11" t="str">
        <f>VLOOKUP(A78,[1]数据库!A:H,6,FALSE)</f>
        <v>5556T</v>
      </c>
      <c r="E78" s="11" t="str">
        <f>VLOOKUP(A78,[1]数据库!A:H,7,FALSE)</f>
        <v>红4</v>
      </c>
      <c r="F78" s="11" t="str">
        <f>VLOOKUP(A78,[1]数据库!A:H,4,FALSE)</f>
        <v>标准</v>
      </c>
      <c r="G78" s="9" t="str">
        <f>VLOOKUP(A78,[1]数据库!A:H,5,FALSE)</f>
        <v>0.5黑</v>
      </c>
      <c r="H78" s="9" t="str">
        <f>VLOOKUP(A78,[1]数据库!A:L,12,FALSE)</f>
        <v>KB/3</v>
      </c>
      <c r="I78" s="9">
        <f>VLOOKUP(A78,[1]数据库!A:I,8,FALSE)</f>
        <v>0</v>
      </c>
      <c r="J78" s="9">
        <f>VLOOKUP(A78,[1]数据库!A:K,9,FALSE)</f>
        <v>1760</v>
      </c>
      <c r="K78" s="9">
        <f>VLOOKUP(A78,[1]数据库!A:K,10,FALSE)</f>
        <v>1830</v>
      </c>
    </row>
    <row r="79" spans="1:11" ht="18.75" x14ac:dyDescent="0.15">
      <c r="A79" s="9">
        <v>32</v>
      </c>
      <c r="B79" s="11" t="str">
        <f>VLOOKUP(A79,[1]数据库!A:H,2,FALSE)</f>
        <v>KB/10</v>
      </c>
      <c r="C79" s="11" t="str">
        <f>VLOOKUP(A79,[1]数据库!A:H,3,FALSE)</f>
        <v>MC/53(13)</v>
      </c>
      <c r="D79" s="11" t="str">
        <f>VLOOKUP(A79,[1]数据库!A:H,6,FALSE)</f>
        <v>5556T</v>
      </c>
      <c r="E79" s="11" t="str">
        <f>VLOOKUP(A79,[1]数据库!A:H,7,FALSE)</f>
        <v>红4</v>
      </c>
      <c r="F79" s="11" t="str">
        <f>VLOOKUP(A79,[1]数据库!A:H,4,FALSE)</f>
        <v>标准</v>
      </c>
      <c r="G79" s="9" t="str">
        <f>VLOOKUP(A79,[1]数据库!A:H,5,FALSE)</f>
        <v>0.5黑</v>
      </c>
      <c r="H79" s="9" t="str">
        <f>VLOOKUP(A79,[1]数据库!A:L,12,FALSE)</f>
        <v>KB/10</v>
      </c>
      <c r="I79" s="9">
        <f>VLOOKUP(A79,[1]数据库!A:I,8,FALSE)</f>
        <v>0</v>
      </c>
      <c r="J79" s="9">
        <f>VLOOKUP(A79,[1]数据库!A:K,9,FALSE)</f>
        <v>1760</v>
      </c>
      <c r="K79" s="9">
        <f>VLOOKUP(A79,[1]数据库!A:K,10,FALSE)</f>
        <v>1830</v>
      </c>
    </row>
    <row r="80" spans="1:11" x14ac:dyDescent="0.15">
      <c r="A80" s="97" t="s">
        <v>259</v>
      </c>
      <c r="B80" s="98"/>
      <c r="C80" s="98"/>
      <c r="D80" s="98"/>
      <c r="E80" s="98"/>
      <c r="F80" s="98"/>
      <c r="G80" s="98"/>
      <c r="H80" s="98"/>
      <c r="I80" s="98"/>
      <c r="J80" s="98"/>
      <c r="K80" s="99"/>
    </row>
    <row r="81" spans="1:11" ht="18.75" x14ac:dyDescent="0.15">
      <c r="A81" s="9">
        <v>33</v>
      </c>
      <c r="B81" s="11" t="str">
        <f>VLOOKUP(A81,[1]数据库!A:H,2,FALSE)</f>
        <v>KDP1/1</v>
      </c>
      <c r="C81" s="11" t="str">
        <f>VLOOKUP(A81,[1]数据库!A:H,3,FALSE)</f>
        <v>QFB1/2</v>
      </c>
      <c r="D81" s="11" t="str">
        <f>VLOOKUP(A81,[1]数据库!A:H,6,FALSE)</f>
        <v>5556T</v>
      </c>
      <c r="E81" s="11" t="str">
        <f>VLOOKUP(A81,[1]数据库!A:H,7,FALSE)</f>
        <v>34:蓝针</v>
      </c>
      <c r="F81" s="11" t="str">
        <f>VLOOKUP(A81,[1]数据库!A:H,4,FALSE)</f>
        <v>标准</v>
      </c>
      <c r="G81" s="9" t="str">
        <f>VLOOKUP(A81,[1]数据库!A:H,5,FALSE)</f>
        <v>0.5黑</v>
      </c>
      <c r="H81" s="9" t="str">
        <f>VLOOKUP(A81,[1]数据库!A:L,12,FALSE)</f>
        <v>KDP1/1</v>
      </c>
      <c r="I81" s="9">
        <f>VLOOKUP(A81,[1]数据库!A:I,8,FALSE)</f>
        <v>0</v>
      </c>
      <c r="J81" s="9">
        <f>VLOOKUP(A81,[1]数据库!A:K,9,FALSE)</f>
        <v>1190</v>
      </c>
      <c r="K81" s="9">
        <f>VLOOKUP(A81,[1]数据库!A:K,10,FALSE)</f>
        <v>0</v>
      </c>
    </row>
    <row r="82" spans="1:11" ht="18.75" x14ac:dyDescent="0.15">
      <c r="A82" s="9">
        <v>34</v>
      </c>
      <c r="B82" s="11" t="str">
        <f>VLOOKUP(A82,[1]数据库!A:H,2,FALSE)</f>
        <v>KDP1/2</v>
      </c>
      <c r="C82" s="11" t="str">
        <f>VLOOKUP(A82,[1]数据库!A:H,3,FALSE)</f>
        <v>QFB1/2</v>
      </c>
      <c r="D82" s="11" t="str">
        <f>VLOOKUP(A82,[1]数据库!A:H,6,FALSE)</f>
        <v>5556T</v>
      </c>
      <c r="E82" s="11" t="str">
        <f>VLOOKUP(A82,[1]数据库!A:H,7,FALSE)</f>
        <v>33:蓝针</v>
      </c>
      <c r="F82" s="11" t="str">
        <f>VLOOKUP(A82,[1]数据库!A:H,4,FALSE)</f>
        <v>标准</v>
      </c>
      <c r="G82" s="9" t="str">
        <f>VLOOKUP(A82,[1]数据库!A:H,5,FALSE)</f>
        <v>0.5黑</v>
      </c>
      <c r="H82" s="9" t="str">
        <f>VLOOKUP(A82,[1]数据库!A:L,12,FALSE)</f>
        <v>KDP1/2</v>
      </c>
      <c r="I82" s="9">
        <f>VLOOKUP(A82,[1]数据库!A:I,8,FALSE)</f>
        <v>0</v>
      </c>
      <c r="J82" s="9">
        <f>VLOOKUP(A82,[1]数据库!A:K,9,FALSE)</f>
        <v>1190</v>
      </c>
      <c r="K82" s="9">
        <f>VLOOKUP(A82,[1]数据库!A:K,10,FALSE)</f>
        <v>0</v>
      </c>
    </row>
    <row r="83" spans="1:11" ht="18.75" x14ac:dyDescent="0.15">
      <c r="A83" s="9">
        <v>35</v>
      </c>
      <c r="B83" s="11" t="str">
        <f>VLOOKUP(A83,[1]数据库!A:H,2,FALSE)</f>
        <v>KDP1/6</v>
      </c>
      <c r="C83" s="11" t="str">
        <f>VLOOKUP(A83,[1]数据库!A:H,3,FALSE)</f>
        <v>QFB1/HN</v>
      </c>
      <c r="D83" s="11" t="str">
        <f>VLOOKUP(A83,[1]数据库!A:H,6,FALSE)</f>
        <v>5556T</v>
      </c>
      <c r="E83" s="11" t="str">
        <f>VLOOKUP(A83,[1]数据库!A:H,7,FALSE)</f>
        <v>36:蓝针</v>
      </c>
      <c r="F83" s="11" t="str">
        <f>VLOOKUP(A83,[1]数据库!A:H,4,FALSE)</f>
        <v>标准</v>
      </c>
      <c r="G83" s="9" t="str">
        <f>VLOOKUP(A83,[1]数据库!A:H,5,FALSE)</f>
        <v>0.5黑</v>
      </c>
      <c r="H83" s="9" t="str">
        <f>VLOOKUP(A83,[1]数据库!A:L,12,FALSE)</f>
        <v>KDP1/6</v>
      </c>
      <c r="I83" s="9">
        <f>VLOOKUP(A83,[1]数据库!A:I,8,FALSE)</f>
        <v>0</v>
      </c>
      <c r="J83" s="9">
        <f>VLOOKUP(A83,[1]数据库!A:K,9,FALSE)</f>
        <v>1200</v>
      </c>
      <c r="K83" s="9">
        <f>VLOOKUP(A83,[1]数据库!A:K,10,FALSE)</f>
        <v>1350</v>
      </c>
    </row>
    <row r="84" spans="1:11" ht="18.75" x14ac:dyDescent="0.15">
      <c r="A84" s="9">
        <v>36</v>
      </c>
      <c r="B84" s="11" t="str">
        <f>VLOOKUP(A84,[1]数据库!A:H,2,FALSE)</f>
        <v>KDP1/7</v>
      </c>
      <c r="C84" s="11" t="str">
        <f>VLOOKUP(A84,[1]数据库!A:H,3,FALSE)</f>
        <v>QFB1/HN</v>
      </c>
      <c r="D84" s="11" t="str">
        <f>VLOOKUP(A84,[1]数据库!A:H,6,FALSE)</f>
        <v>5556T</v>
      </c>
      <c r="E84" s="11" t="str">
        <f>VLOOKUP(A84,[1]数据库!A:H,7,FALSE)</f>
        <v>35:蓝针</v>
      </c>
      <c r="F84" s="11" t="str">
        <f>VLOOKUP(A84,[1]数据库!A:H,4,FALSE)</f>
        <v>标准</v>
      </c>
      <c r="G84" s="9" t="str">
        <f>VLOOKUP(A84,[1]数据库!A:H,5,FALSE)</f>
        <v>0.5黑</v>
      </c>
      <c r="H84" s="9" t="str">
        <f>VLOOKUP(A84,[1]数据库!A:L,12,FALSE)</f>
        <v>KDP1/7</v>
      </c>
      <c r="I84" s="9">
        <f>VLOOKUP(A84,[1]数据库!A:I,8,FALSE)</f>
        <v>0</v>
      </c>
      <c r="J84" s="9">
        <f>VLOOKUP(A84,[1]数据库!A:K,9,FALSE)</f>
        <v>1200</v>
      </c>
      <c r="K84" s="9">
        <f>VLOOKUP(A84,[1]数据库!A:K,10,FALSE)</f>
        <v>1350</v>
      </c>
    </row>
    <row r="85" spans="1:11" x14ac:dyDescent="0.15">
      <c r="A85" s="97" t="s">
        <v>260</v>
      </c>
      <c r="B85" s="98"/>
      <c r="C85" s="98"/>
      <c r="D85" s="98"/>
      <c r="E85" s="98"/>
      <c r="F85" s="98"/>
      <c r="G85" s="98"/>
      <c r="H85" s="98"/>
      <c r="I85" s="98"/>
      <c r="J85" s="98"/>
      <c r="K85" s="99"/>
    </row>
    <row r="86" spans="1:11" ht="18.75" x14ac:dyDescent="0.15">
      <c r="A86" s="9">
        <v>37</v>
      </c>
      <c r="B86" s="11" t="str">
        <f>VLOOKUP(A86,[1]数据库!A:H,2,FALSE)</f>
        <v>KDP2/1</v>
      </c>
      <c r="C86" s="11" t="str">
        <f>VLOOKUP(A86,[1]数据库!A:H,3,FALSE)</f>
        <v>BZC/61(21)</v>
      </c>
      <c r="D86" s="11" t="str">
        <f>VLOOKUP(A86,[1]数据库!A:H,6,FALSE)</f>
        <v>5556T</v>
      </c>
      <c r="E86" s="11" t="str">
        <f>VLOOKUP(A86,[1]数据库!A:H,7,FALSE)</f>
        <v>红4</v>
      </c>
      <c r="F86" s="11" t="str">
        <f>VLOOKUP(A86,[1]数据库!A:H,4,FALSE)</f>
        <v>标准</v>
      </c>
      <c r="G86" s="9" t="str">
        <f>VLOOKUP(A86,[1]数据库!A:H,5,FALSE)</f>
        <v>0.75黑</v>
      </c>
      <c r="H86" s="9" t="str">
        <f>VLOOKUP(A86,[1]数据库!A:L,12,FALSE)</f>
        <v>KDP2/1</v>
      </c>
      <c r="I86" s="9">
        <f>VLOOKUP(A86,[1]数据库!A:I,8,FALSE)</f>
        <v>0</v>
      </c>
      <c r="J86" s="9">
        <f>VLOOKUP(A86,[1]数据库!A:K,9,FALSE)</f>
        <v>1470</v>
      </c>
      <c r="K86" s="9">
        <f>VLOOKUP(A86,[1]数据库!A:K,10,FALSE)</f>
        <v>1530</v>
      </c>
    </row>
    <row r="87" spans="1:11" ht="18.75" x14ac:dyDescent="0.15">
      <c r="A87" s="9">
        <v>38</v>
      </c>
      <c r="B87" s="11" t="str">
        <f>VLOOKUP(A87,[1]数据库!A:H,2,FALSE)</f>
        <v>KDP2/2</v>
      </c>
      <c r="C87" s="11" t="str">
        <f>VLOOKUP(A87,[1]数据库!A:H,3,FALSE)</f>
        <v>BKP/CN3/COM</v>
      </c>
      <c r="D87" s="11" t="str">
        <f>VLOOKUP(A87,[1]数据库!A:H,6,FALSE)</f>
        <v>5556T</v>
      </c>
      <c r="E87" s="11" t="str">
        <f>VLOOKUP(A87,[1]数据库!A:H,7,FALSE)</f>
        <v>半剥8</v>
      </c>
      <c r="F87" s="11" t="str">
        <f>VLOOKUP(A87,[1]数据库!A:H,4,FALSE)</f>
        <v>标准</v>
      </c>
      <c r="G87" s="9" t="str">
        <f>VLOOKUP(A87,[1]数据库!A:H,5,FALSE)</f>
        <v>0.5黑</v>
      </c>
      <c r="H87" s="9" t="str">
        <f>VLOOKUP(A87,[1]数据库!A:L,12,FALSE)</f>
        <v>KDP2/2</v>
      </c>
      <c r="I87" s="9">
        <f>VLOOKUP(A87,[1]数据库!A:I,8,FALSE)</f>
        <v>0</v>
      </c>
      <c r="J87" s="9">
        <f>VLOOKUP(A87,[1]数据库!A:K,9,FALSE)</f>
        <v>1090</v>
      </c>
      <c r="K87" s="9">
        <f>VLOOKUP(A87,[1]数据库!A:K,10,FALSE)</f>
        <v>1260</v>
      </c>
    </row>
    <row r="88" spans="1:11" x14ac:dyDescent="0.15">
      <c r="A88" s="97" t="s">
        <v>261</v>
      </c>
      <c r="B88" s="98"/>
      <c r="C88" s="98"/>
      <c r="D88" s="98"/>
      <c r="E88" s="98"/>
      <c r="F88" s="98"/>
      <c r="G88" s="98"/>
      <c r="H88" s="98"/>
      <c r="I88" s="98"/>
      <c r="J88" s="98"/>
      <c r="K88" s="99"/>
    </row>
    <row r="89" spans="1:11" ht="18.75" x14ac:dyDescent="0.15">
      <c r="A89" s="9">
        <v>39</v>
      </c>
      <c r="B89" s="11" t="str">
        <f>VLOOKUP(A89,[1]数据库!A:H,2,FALSE)</f>
        <v>KP/1</v>
      </c>
      <c r="C89" s="11" t="str">
        <f>VLOOKUP(A89,[1]数据库!A:H,3,FALSE)</f>
        <v>BKP/CN1/L</v>
      </c>
      <c r="D89" s="11" t="str">
        <f>VLOOKUP(A89,[1]数据库!A:H,6,FALSE)</f>
        <v>5556T</v>
      </c>
      <c r="E89" s="11" t="str">
        <f>VLOOKUP(A89,[1]数据库!A:H,7,FALSE)</f>
        <v>红4</v>
      </c>
      <c r="F89" s="11" t="str">
        <f>VLOOKUP(A89,[1]数据库!A:H,4,FALSE)</f>
        <v>标准</v>
      </c>
      <c r="G89" s="9" t="str">
        <f>VLOOKUP(A89,[1]数据库!A:H,5,FALSE)</f>
        <v>0.75黑</v>
      </c>
      <c r="H89" s="9" t="str">
        <f>VLOOKUP(A89,[1]数据库!A:L,12,FALSE)</f>
        <v>KP/1</v>
      </c>
      <c r="I89" s="9">
        <f>VLOOKUP(A89,[1]数据库!A:I,8,FALSE)</f>
        <v>0</v>
      </c>
      <c r="J89" s="9">
        <f>VLOOKUP(A89,[1]数据库!A:K,9,FALSE)</f>
        <v>1150</v>
      </c>
      <c r="K89" s="9">
        <f>VLOOKUP(A89,[1]数据库!A:K,10,FALSE)</f>
        <v>1300</v>
      </c>
    </row>
    <row r="90" spans="1:11" ht="18.75" x14ac:dyDescent="0.15">
      <c r="A90" s="9">
        <v>40</v>
      </c>
      <c r="B90" s="11" t="str">
        <f>VLOOKUP(A90,[1]数据库!A:H,2,FALSE)</f>
        <v>KP/3</v>
      </c>
      <c r="C90" s="11" t="str">
        <f>VLOOKUP(A90,[1]数据库!A:H,3,FALSE)</f>
        <v>BKP/CN1/N</v>
      </c>
      <c r="D90" s="11" t="str">
        <f>VLOOKUP(A90,[1]数据库!A:H,6,FALSE)</f>
        <v>5556T</v>
      </c>
      <c r="E90" s="11" t="str">
        <f>VLOOKUP(A90,[1]数据库!A:H,7,FALSE)</f>
        <v>红4</v>
      </c>
      <c r="F90" s="11" t="str">
        <f>VLOOKUP(A90,[1]数据库!A:H,4,FALSE)</f>
        <v>标准</v>
      </c>
      <c r="G90" s="9" t="str">
        <f>VLOOKUP(A90,[1]数据库!A:H,5,FALSE)</f>
        <v>0.75黑</v>
      </c>
      <c r="H90" s="9" t="str">
        <f>VLOOKUP(A90,[1]数据库!A:L,12,FALSE)</f>
        <v>KP/3</v>
      </c>
      <c r="I90" s="9">
        <f>VLOOKUP(A90,[1]数据库!A:I,8,FALSE)</f>
        <v>0</v>
      </c>
      <c r="J90" s="9">
        <f>VLOOKUP(A90,[1]数据库!A:K,9,FALSE)</f>
        <v>1150</v>
      </c>
      <c r="K90" s="9">
        <f>VLOOKUP(A90,[1]数据库!A:K,10,FALSE)</f>
        <v>1310</v>
      </c>
    </row>
    <row r="91" spans="1:11" ht="18.75" x14ac:dyDescent="0.15">
      <c r="A91" s="9">
        <v>41</v>
      </c>
      <c r="B91" s="11" t="str">
        <f>VLOOKUP(A91,[1]数据库!A:H,2,FALSE)</f>
        <v>KP/5</v>
      </c>
      <c r="C91" s="11" t="str">
        <f>VLOOKUP(A91,[1]数据库!A:H,3,FALSE)</f>
        <v>LBQ1/负载1</v>
      </c>
      <c r="D91" s="11" t="str">
        <f>VLOOKUP(A91,[1]数据库!A:H,6,FALSE)</f>
        <v>5556T</v>
      </c>
      <c r="E91" s="11" t="str">
        <f>VLOOKUP(A91,[1]数据库!A:H,7,FALSE)</f>
        <v>红全封</v>
      </c>
      <c r="F91" s="11" t="str">
        <f>VLOOKUP(A91,[1]数据库!A:H,4,FALSE)</f>
        <v>标准</v>
      </c>
      <c r="G91" s="9" t="str">
        <f>VLOOKUP(A91,[1]数据库!A:H,5,FALSE)</f>
        <v>0.75黑</v>
      </c>
      <c r="H91" s="9" t="str">
        <f>VLOOKUP(A91,[1]数据库!A:L,12,FALSE)</f>
        <v>KP/5</v>
      </c>
      <c r="I91" s="9">
        <f>VLOOKUP(A91,[1]数据库!A:I,8,FALSE)</f>
        <v>0</v>
      </c>
      <c r="J91" s="9">
        <f>VLOOKUP(A91,[1]数据库!A:K,9,FALSE)</f>
        <v>690</v>
      </c>
      <c r="K91" s="9">
        <f>VLOOKUP(A91,[1]数据库!A:K,10,FALSE)</f>
        <v>730</v>
      </c>
    </row>
    <row r="92" spans="1:11" ht="18.75" x14ac:dyDescent="0.15">
      <c r="A92" s="9">
        <v>42</v>
      </c>
      <c r="B92" s="11" t="str">
        <f>VLOOKUP(A92,[1]数据库!A:H,2,FALSE)</f>
        <v>KP/7</v>
      </c>
      <c r="C92" s="11" t="str">
        <f>VLOOKUP(A92,[1]数据库!A:H,3,FALSE)</f>
        <v>LBQ1/负载2</v>
      </c>
      <c r="D92" s="11" t="str">
        <f>VLOOKUP(A92,[1]数据库!A:H,6,FALSE)</f>
        <v>5556T</v>
      </c>
      <c r="E92" s="11" t="str">
        <f>VLOOKUP(A92,[1]数据库!A:H,7,FALSE)</f>
        <v>红全封</v>
      </c>
      <c r="F92" s="11" t="str">
        <f>VLOOKUP(A92,[1]数据库!A:H,4,FALSE)</f>
        <v>标准</v>
      </c>
      <c r="G92" s="9" t="str">
        <f>VLOOKUP(A92,[1]数据库!A:H,5,FALSE)</f>
        <v>0.75黑</v>
      </c>
      <c r="H92" s="9" t="str">
        <f>VLOOKUP(A92,[1]数据库!A:L,12,FALSE)</f>
        <v>KP/7</v>
      </c>
      <c r="I92" s="9">
        <f>VLOOKUP(A92,[1]数据库!A:I,8,FALSE)</f>
        <v>0</v>
      </c>
      <c r="J92" s="9">
        <f>VLOOKUP(A92,[1]数据库!A:K,9,FALSE)</f>
        <v>690</v>
      </c>
      <c r="K92" s="9">
        <f>VLOOKUP(A92,[1]数据库!A:K,10,FALSE)</f>
        <v>730</v>
      </c>
    </row>
    <row r="93" spans="1:11" ht="18.75" x14ac:dyDescent="0.15">
      <c r="A93" s="9">
        <v>43</v>
      </c>
      <c r="B93" s="11" t="str">
        <f>VLOOKUP(A93,[1]数据库!A:H,2,FALSE)</f>
        <v>KP/9</v>
      </c>
      <c r="C93" s="11" t="str">
        <f>VLOOKUP(A93,[1]数据库!A:H,3,FALSE)</f>
        <v>LBQ1/线路1</v>
      </c>
      <c r="D93" s="11" t="str">
        <f>VLOOKUP(A93,[1]数据库!A:H,6,FALSE)</f>
        <v>5556T</v>
      </c>
      <c r="E93" s="11" t="str">
        <f>VLOOKUP(A93,[1]数据库!A:H,7,FALSE)</f>
        <v>红全封</v>
      </c>
      <c r="F93" s="11" t="str">
        <f>VLOOKUP(A93,[1]数据库!A:H,4,FALSE)</f>
        <v>标准</v>
      </c>
      <c r="G93" s="9" t="str">
        <f>VLOOKUP(A93,[1]数据库!A:H,5,FALSE)</f>
        <v>0.75黑</v>
      </c>
      <c r="H93" s="9" t="str">
        <f>VLOOKUP(A93,[1]数据库!A:L,12,FALSE)</f>
        <v>KP/9</v>
      </c>
      <c r="I93" s="9">
        <f>VLOOKUP(A93,[1]数据库!A:I,8,FALSE)</f>
        <v>0</v>
      </c>
      <c r="J93" s="9">
        <f>VLOOKUP(A93,[1]数据库!A:K,9,FALSE)</f>
        <v>590</v>
      </c>
      <c r="K93" s="9">
        <f>VLOOKUP(A93,[1]数据库!A:K,10,FALSE)</f>
        <v>600</v>
      </c>
    </row>
    <row r="94" spans="1:11" ht="18.75" x14ac:dyDescent="0.15">
      <c r="A94" s="9">
        <v>44</v>
      </c>
      <c r="B94" s="11" t="str">
        <f>VLOOKUP(A94,[1]数据库!A:H,2,FALSE)</f>
        <v>KP/10</v>
      </c>
      <c r="C94" s="11" t="str">
        <f>VLOOKUP(A94,[1]数据库!A:H,3,FALSE)</f>
        <v>LBQ1/线路2</v>
      </c>
      <c r="D94" s="11" t="str">
        <f>VLOOKUP(A94,[1]数据库!A:H,6,FALSE)</f>
        <v>5556T</v>
      </c>
      <c r="E94" s="11" t="str">
        <f>VLOOKUP(A94,[1]数据库!A:H,7,FALSE)</f>
        <v>红全封</v>
      </c>
      <c r="F94" s="11" t="str">
        <f>VLOOKUP(A94,[1]数据库!A:H,4,FALSE)</f>
        <v>标准</v>
      </c>
      <c r="G94" s="9" t="str">
        <f>VLOOKUP(A94,[1]数据库!A:H,5,FALSE)</f>
        <v>0.75黑</v>
      </c>
      <c r="H94" s="9" t="str">
        <f>VLOOKUP(A94,[1]数据库!A:L,12,FALSE)</f>
        <v>KP/10</v>
      </c>
      <c r="I94" s="9">
        <f>VLOOKUP(A94,[1]数据库!A:I,8,FALSE)</f>
        <v>0</v>
      </c>
      <c r="J94" s="9">
        <f>VLOOKUP(A94,[1]数据库!A:K,9,FALSE)</f>
        <v>590</v>
      </c>
      <c r="K94" s="9">
        <f>VLOOKUP(A94,[1]数据库!A:K,10,FALSE)</f>
        <v>600</v>
      </c>
    </row>
    <row r="95" spans="1:11" x14ac:dyDescent="0.15">
      <c r="A95" s="97" t="s">
        <v>262</v>
      </c>
      <c r="B95" s="98"/>
      <c r="C95" s="98"/>
      <c r="D95" s="98"/>
      <c r="E95" s="98"/>
      <c r="F95" s="98"/>
      <c r="G95" s="98"/>
      <c r="H95" s="98"/>
      <c r="I95" s="98"/>
      <c r="J95" s="98"/>
      <c r="K95" s="99"/>
    </row>
    <row r="96" spans="1:11" ht="18.75" x14ac:dyDescent="0.15">
      <c r="A96" s="9">
        <v>45</v>
      </c>
      <c r="B96" s="11" t="str">
        <f>VLOOKUP(A96,[1]数据库!A:H,2,FALSE)</f>
        <v>KZ/1</v>
      </c>
      <c r="C96" s="11" t="str">
        <f>VLOOKUP(A96,[1]数据库!A:H,3,FALSE)</f>
        <v>对讲机/+</v>
      </c>
      <c r="D96" s="11" t="str">
        <f>VLOOKUP(A96,[1]数据库!A:H,6,FALSE)</f>
        <v>5556T</v>
      </c>
      <c r="E96" s="11" t="str">
        <f>VLOOKUP(A96,[1]数据库!A:H,7,FALSE)</f>
        <v>红4</v>
      </c>
      <c r="F96" s="11" t="str">
        <f>VLOOKUP(A96,[1]数据库!A:H,4,FALSE)</f>
        <v>标准</v>
      </c>
      <c r="G96" s="9" t="str">
        <f>VLOOKUP(A96,[1]数据库!A:H,5,FALSE)</f>
        <v>0.5黑</v>
      </c>
      <c r="H96" s="9" t="str">
        <f>VLOOKUP(A96,[1]数据库!A:L,12,FALSE)</f>
        <v>KZ/1</v>
      </c>
      <c r="I96" s="9">
        <f>VLOOKUP(A96,[1]数据库!A:I,8,FALSE)</f>
        <v>0</v>
      </c>
      <c r="J96" s="9">
        <f>VLOOKUP(A96,[1]数据库!A:K,9,FALSE)</f>
        <v>1690</v>
      </c>
      <c r="K96" s="9">
        <f>VLOOKUP(A96,[1]数据库!A:K,10,FALSE)</f>
        <v>1960</v>
      </c>
    </row>
    <row r="97" spans="1:11" ht="18.75" x14ac:dyDescent="0.15">
      <c r="A97" s="9">
        <v>46</v>
      </c>
      <c r="B97" s="11" t="str">
        <f>VLOOKUP(A97,[1]数据库!A:H,2,FALSE)</f>
        <v>KZ/3</v>
      </c>
      <c r="C97" s="11" t="str">
        <f>VLOOKUP(A97,[1]数据库!A:H,3,FALSE)</f>
        <v>对讲机/-</v>
      </c>
      <c r="D97" s="11" t="str">
        <f>VLOOKUP(A97,[1]数据库!A:H,6,FALSE)</f>
        <v>5556T</v>
      </c>
      <c r="E97" s="11" t="str">
        <f>VLOOKUP(A97,[1]数据库!A:H,7,FALSE)</f>
        <v>红4</v>
      </c>
      <c r="F97" s="11" t="str">
        <f>VLOOKUP(A97,[1]数据库!A:H,4,FALSE)</f>
        <v>标准</v>
      </c>
      <c r="G97" s="9" t="str">
        <f>VLOOKUP(A97,[1]数据库!A:H,5,FALSE)</f>
        <v>0.5黑</v>
      </c>
      <c r="H97" s="9" t="str">
        <f>VLOOKUP(A97,[1]数据库!A:L,12,FALSE)</f>
        <v>KZ/3</v>
      </c>
      <c r="I97" s="9">
        <f>VLOOKUP(A97,[1]数据库!A:I,8,FALSE)</f>
        <v>0</v>
      </c>
      <c r="J97" s="9">
        <f>VLOOKUP(A97,[1]数据库!A:K,9,FALSE)</f>
        <v>1690</v>
      </c>
      <c r="K97" s="9">
        <f>VLOOKUP(A97,[1]数据库!A:K,10,FALSE)</f>
        <v>1960</v>
      </c>
    </row>
    <row r="98" spans="1:11" ht="18.75" x14ac:dyDescent="0.15">
      <c r="A98" s="9">
        <v>47</v>
      </c>
      <c r="B98" s="11" t="str">
        <f>VLOOKUP(A98,[1]数据库!A:H,2,FALSE)</f>
        <v>KZ/4</v>
      </c>
      <c r="C98" s="11" t="str">
        <f>VLOOKUP(A98,[1]数据库!A:H,3,FALSE)</f>
        <v>对讲机/R</v>
      </c>
      <c r="D98" s="11" t="str">
        <f>VLOOKUP(A98,[1]数据库!A:H,6,FALSE)</f>
        <v>5556T</v>
      </c>
      <c r="E98" s="11" t="str">
        <f>VLOOKUP(A98,[1]数据库!A:H,7,FALSE)</f>
        <v>红4(遥/371:蓝4)</v>
      </c>
      <c r="F98" s="11" t="str">
        <f>VLOOKUP(A98,[1]数据库!A:H,4,FALSE)</f>
        <v>标准</v>
      </c>
      <c r="G98" s="9" t="str">
        <f>VLOOKUP(A98,[1]数据库!A:H,5,FALSE)</f>
        <v>0.5黑</v>
      </c>
      <c r="H98" s="9" t="str">
        <f>VLOOKUP(A98,[1]数据库!A:L,12,FALSE)</f>
        <v>KZ/4</v>
      </c>
      <c r="I98" s="9">
        <f>VLOOKUP(A98,[1]数据库!A:I,8,FALSE)</f>
        <v>0</v>
      </c>
      <c r="J98" s="9">
        <f>VLOOKUP(A98,[1]数据库!A:K,9,FALSE)</f>
        <v>1670</v>
      </c>
      <c r="K98" s="9">
        <f>VLOOKUP(A98,[1]数据库!A:K,10,FALSE)</f>
        <v>1950</v>
      </c>
    </row>
    <row r="99" spans="1:11" ht="18.75" x14ac:dyDescent="0.15">
      <c r="A99" s="9">
        <v>48</v>
      </c>
      <c r="B99" s="11" t="str">
        <f>VLOOKUP(A99,[1]数据库!A:H,2,FALSE)</f>
        <v>KZ/5</v>
      </c>
      <c r="C99" s="11" t="str">
        <f>VLOOKUP(A99,[1]数据库!A:H,3,FALSE)</f>
        <v>对讲机/L</v>
      </c>
      <c r="D99" s="11" t="str">
        <f>VLOOKUP(A99,[1]数据库!A:H,6,FALSE)</f>
        <v>5556T</v>
      </c>
      <c r="E99" s="11" t="str">
        <f>VLOOKUP(A99,[1]数据库!A:H,7,FALSE)</f>
        <v>红4(遥/372:蓝4)</v>
      </c>
      <c r="F99" s="11" t="str">
        <f>VLOOKUP(A99,[1]数据库!A:H,4,FALSE)</f>
        <v>标准</v>
      </c>
      <c r="G99" s="9" t="str">
        <f>VLOOKUP(A99,[1]数据库!A:H,5,FALSE)</f>
        <v>0.5黑</v>
      </c>
      <c r="H99" s="9" t="str">
        <f>VLOOKUP(A99,[1]数据库!A:L,12,FALSE)</f>
        <v>KZ/5</v>
      </c>
      <c r="I99" s="9">
        <f>VLOOKUP(A99,[1]数据库!A:I,8,FALSE)</f>
        <v>0</v>
      </c>
      <c r="J99" s="9">
        <f>VLOOKUP(A99,[1]数据库!A:K,9,FALSE)</f>
        <v>1670</v>
      </c>
      <c r="K99" s="9">
        <f>VLOOKUP(A99,[1]数据库!A:K,10,FALSE)</f>
        <v>1950</v>
      </c>
    </row>
    <row r="100" spans="1:11" x14ac:dyDescent="0.15">
      <c r="A100" s="97" t="s">
        <v>263</v>
      </c>
      <c r="B100" s="98"/>
      <c r="C100" s="98"/>
      <c r="D100" s="98"/>
      <c r="E100" s="98"/>
      <c r="F100" s="98"/>
      <c r="G100" s="98"/>
      <c r="H100" s="98"/>
      <c r="I100" s="98"/>
      <c r="J100" s="98"/>
      <c r="K100" s="99"/>
    </row>
    <row r="101" spans="1:11" ht="18.75" x14ac:dyDescent="0.15">
      <c r="A101" s="9">
        <v>49</v>
      </c>
      <c r="B101" s="11" t="str">
        <f>VLOOKUP(A101,[1]数据库!A:H,2,FALSE)</f>
        <v>BKP/CN3/+24V</v>
      </c>
      <c r="C101" s="11" t="str">
        <f>VLOOKUP(A101,[1]数据库!A:H,3,FALSE)</f>
        <v>CE24</v>
      </c>
      <c r="D101" s="11" t="str">
        <f>VLOOKUP(A101,[1]数据库!A:H,6,FALSE)</f>
        <v>半剥8</v>
      </c>
      <c r="E101" s="11" t="str">
        <f>VLOOKUP(A101,[1]数据库!A:H,7,FALSE)</f>
        <v>半剥13</v>
      </c>
      <c r="F101" s="11" t="str">
        <f>VLOOKUP(A101,[1]数据库!A:H,4,FALSE)</f>
        <v>标准</v>
      </c>
      <c r="G101" s="9" t="str">
        <f>VLOOKUP(A101,[1]数据库!A:H,5,FALSE)</f>
        <v>0.75黑</v>
      </c>
      <c r="H101" s="9">
        <f>VLOOKUP(A101,[1]数据库!A:L,12,FALSE)</f>
        <v>0</v>
      </c>
      <c r="I101" s="9">
        <f>VLOOKUP(A101,[1]数据库!A:I,8,FALSE)</f>
        <v>0</v>
      </c>
      <c r="J101" s="9">
        <f>VLOOKUP(A101,[1]数据库!A:K,9,FALSE)</f>
        <v>330</v>
      </c>
      <c r="K101" s="9">
        <f>VLOOKUP(A101,[1]数据库!A:K,10,FALSE)</f>
        <v>290</v>
      </c>
    </row>
    <row r="102" spans="1:11" ht="18.75" x14ac:dyDescent="0.15">
      <c r="A102" s="9">
        <v>50</v>
      </c>
      <c r="B102" s="11" t="str">
        <f>VLOOKUP(A102,[1]数据库!A:H,2,FALSE)</f>
        <v>BZC/61(21)</v>
      </c>
      <c r="C102" s="11" t="str">
        <f>VLOOKUP(A102,[1]数据库!A:H,3,FALSE)</f>
        <v>CE24</v>
      </c>
      <c r="D102" s="11" t="str">
        <f>VLOOKUP(A102,[1]数据库!A:H,6,FALSE)</f>
        <v>红4</v>
      </c>
      <c r="E102" s="11" t="str">
        <f>VLOOKUP(A102,[1]数据库!A:H,7,FALSE)</f>
        <v>半剥13</v>
      </c>
      <c r="F102" s="11" t="str">
        <f>VLOOKUP(A102,[1]数据库!A:H,4,FALSE)</f>
        <v>标准</v>
      </c>
      <c r="G102" s="9" t="str">
        <f>VLOOKUP(A102,[1]数据库!A:H,5,FALSE)</f>
        <v>0.5黑</v>
      </c>
      <c r="H102" s="9">
        <f>VLOOKUP(A102,[1]数据库!A:L,12,FALSE)</f>
        <v>0</v>
      </c>
      <c r="I102" s="9">
        <f>VLOOKUP(A102,[1]数据库!A:I,8,FALSE)</f>
        <v>0</v>
      </c>
      <c r="J102" s="9">
        <f>VLOOKUP(A102,[1]数据库!A:K,9,FALSE)</f>
        <v>480</v>
      </c>
      <c r="K102" s="9">
        <f>VLOOKUP(A102,[1]数据库!A:K,10,FALSE)</f>
        <v>0</v>
      </c>
    </row>
    <row r="103" spans="1:11" ht="18.75" x14ac:dyDescent="0.15">
      <c r="A103" s="9">
        <v>51</v>
      </c>
      <c r="B103" s="11" t="str">
        <f>VLOOKUP(A103,[1]数据库!A:H,2,FALSE)</f>
        <v>MSC/61(21)</v>
      </c>
      <c r="C103" s="11" t="str">
        <f>VLOOKUP(A103,[1]数据库!A:H,3,FALSE)</f>
        <v>CE24</v>
      </c>
      <c r="D103" s="11" t="str">
        <f>VLOOKUP(A103,[1]数据库!A:H,6,FALSE)</f>
        <v>红4</v>
      </c>
      <c r="E103" s="11" t="str">
        <f>VLOOKUP(A103,[1]数据库!A:H,7,FALSE)</f>
        <v>半剥13</v>
      </c>
      <c r="F103" s="11" t="str">
        <f>VLOOKUP(A103,[1]数据库!A:H,4,FALSE)</f>
        <v>标准</v>
      </c>
      <c r="G103" s="9" t="str">
        <f>VLOOKUP(A103,[1]数据库!A:H,5,FALSE)</f>
        <v>0.5黑</v>
      </c>
      <c r="H103" s="9">
        <f>VLOOKUP(A103,[1]数据库!A:L,12,FALSE)</f>
        <v>0</v>
      </c>
      <c r="I103" s="9">
        <f>VLOOKUP(A103,[1]数据库!A:I,8,FALSE)</f>
        <v>0</v>
      </c>
      <c r="J103" s="9">
        <f>VLOOKUP(A103,[1]数据库!A:K,9,FALSE)</f>
        <v>520</v>
      </c>
      <c r="K103" s="9">
        <f>VLOOKUP(A103,[1]数据库!A:K,10,FALSE)</f>
        <v>0</v>
      </c>
    </row>
    <row r="104" spans="1:11" ht="18.75" x14ac:dyDescent="0.15">
      <c r="A104" s="9">
        <v>52</v>
      </c>
      <c r="B104" s="11" t="str">
        <f>VLOOKUP(A104,[1]数据库!A:H,2,FALSE)</f>
        <v>MC/61(21)</v>
      </c>
      <c r="C104" s="11" t="str">
        <f>VLOOKUP(A104,[1]数据库!A:H,3,FALSE)</f>
        <v>CE24</v>
      </c>
      <c r="D104" s="11" t="str">
        <f>VLOOKUP(A104,[1]数据库!A:H,6,FALSE)</f>
        <v>红4</v>
      </c>
      <c r="E104" s="11" t="str">
        <f>VLOOKUP(A104,[1]数据库!A:H,7,FALSE)</f>
        <v>半剥13</v>
      </c>
      <c r="F104" s="11" t="str">
        <f>VLOOKUP(A104,[1]数据库!A:H,4,FALSE)</f>
        <v>标准</v>
      </c>
      <c r="G104" s="9" t="str">
        <f>VLOOKUP(A104,[1]数据库!A:H,5,FALSE)</f>
        <v>0.5黑</v>
      </c>
      <c r="H104" s="9">
        <f>VLOOKUP(A104,[1]数据库!A:L,12,FALSE)</f>
        <v>0</v>
      </c>
      <c r="I104" s="9">
        <f>VLOOKUP(A104,[1]数据库!A:I,8,FALSE)</f>
        <v>0</v>
      </c>
      <c r="J104" s="9">
        <f>VLOOKUP(A104,[1]数据库!A:K,9,FALSE)</f>
        <v>640</v>
      </c>
      <c r="K104" s="9">
        <f>VLOOKUP(A104,[1]数据库!A:K,10,FALSE)</f>
        <v>0</v>
      </c>
    </row>
    <row r="105" spans="1:11" ht="18.75" x14ac:dyDescent="0.15">
      <c r="A105" s="9">
        <v>53</v>
      </c>
      <c r="B105" s="11" t="str">
        <f>VLOOKUP(A105,[1]数据库!A:H,2,FALSE)</f>
        <v>MC1/61(21)</v>
      </c>
      <c r="C105" s="11" t="str">
        <f>VLOOKUP(A105,[1]数据库!A:H,3,FALSE)</f>
        <v>CE24</v>
      </c>
      <c r="D105" s="11" t="str">
        <f>VLOOKUP(A105,[1]数据库!A:H,6,FALSE)</f>
        <v>红4</v>
      </c>
      <c r="E105" s="11" t="str">
        <f>VLOOKUP(A105,[1]数据库!A:H,7,FALSE)</f>
        <v>半剥13</v>
      </c>
      <c r="F105" s="11" t="str">
        <f>VLOOKUP(A105,[1]数据库!A:H,4,FALSE)</f>
        <v>有封星接触器+梯速＞2.5M/S</v>
      </c>
      <c r="G105" s="9" t="str">
        <f>VLOOKUP(A105,[1]数据库!A:H,5,FALSE)</f>
        <v>0.5黑</v>
      </c>
      <c r="H105" s="9">
        <f>VLOOKUP(A105,[1]数据库!A:L,12,FALSE)</f>
        <v>0</v>
      </c>
      <c r="I105" s="9">
        <f>VLOOKUP(A105,[1]数据库!A:I,8,FALSE)</f>
        <v>0</v>
      </c>
      <c r="J105" s="9">
        <f>VLOOKUP(A105,[1]数据库!A:K,9,FALSE)</f>
        <v>0</v>
      </c>
      <c r="K105" s="9">
        <f>VLOOKUP(A105,[1]数据库!A:K,10,FALSE)</f>
        <v>0</v>
      </c>
    </row>
    <row r="106" spans="1:11" ht="18.75" x14ac:dyDescent="0.15">
      <c r="A106" s="9">
        <v>54</v>
      </c>
      <c r="B106" s="11" t="str">
        <f>VLOOKUP(A106,[1]数据库!A:H,2,FALSE)</f>
        <v>MC1/53</v>
      </c>
      <c r="C106" s="11" t="str">
        <f>VLOOKUP(A106,[1]数据库!A:H,3,FALSE)</f>
        <v>CE24</v>
      </c>
      <c r="D106" s="11" t="str">
        <f>VLOOKUP(A106,[1]数据库!A:H,6,FALSE)</f>
        <v>红4</v>
      </c>
      <c r="E106" s="11" t="str">
        <f>VLOOKUP(A106,[1]数据库!A:H,7,FALSE)</f>
        <v>半剥13</v>
      </c>
      <c r="F106" s="11" t="str">
        <f>VLOOKUP(A106,[1]数据库!A:H,4,FALSE)</f>
        <v>有封星接触器+速度≤2.5M/S</v>
      </c>
      <c r="G106" s="9" t="str">
        <f>VLOOKUP(A106,[1]数据库!A:H,5,FALSE)</f>
        <v>0.5黑</v>
      </c>
      <c r="H106" s="9">
        <f>VLOOKUP(A106,[1]数据库!A:L,12,FALSE)</f>
        <v>0</v>
      </c>
      <c r="I106" s="9">
        <f>VLOOKUP(A106,[1]数据库!A:I,8,FALSE)</f>
        <v>0</v>
      </c>
      <c r="J106" s="9">
        <f>VLOOKUP(A106,[1]数据库!A:K,9,FALSE)</f>
        <v>600</v>
      </c>
      <c r="K106" s="9">
        <f>VLOOKUP(A106,[1]数据库!A:K,10,FALSE)</f>
        <v>0</v>
      </c>
    </row>
    <row r="107" spans="1:11" ht="18.75" x14ac:dyDescent="0.15">
      <c r="A107" s="9">
        <v>55</v>
      </c>
      <c r="B107" s="11" t="str">
        <f>VLOOKUP(A107,[1]数据库!A:H,2,FALSE)</f>
        <v>FTK/2</v>
      </c>
      <c r="C107" s="11" t="str">
        <f>VLOOKUP(A107,[1]数据库!A:H,3,FALSE)</f>
        <v>MC1/A1</v>
      </c>
      <c r="D107" s="11" t="str">
        <f>VLOOKUP(A107,[1]数据库!A:H,6,FALSE)</f>
        <v>红4</v>
      </c>
      <c r="E107" s="11" t="str">
        <f>VLOOKUP(A107,[1]数据库!A:H,7,FALSE)</f>
        <v>红4</v>
      </c>
      <c r="F107" s="11" t="str">
        <f>VLOOKUP(A107,[1]数据库!A:H,4,FALSE)</f>
        <v>有封星接触器+无相序继电器</v>
      </c>
      <c r="G107" s="9" t="str">
        <f>VLOOKUP(A107,[1]数据库!A:H,5,FALSE)</f>
        <v>0.5黑</v>
      </c>
      <c r="H107" s="9">
        <f>VLOOKUP(A107,[1]数据库!A:L,12,FALSE)</f>
        <v>0</v>
      </c>
      <c r="I107" s="9">
        <f>VLOOKUP(A107,[1]数据库!A:I,8,FALSE)</f>
        <v>0</v>
      </c>
      <c r="J107" s="9">
        <f>VLOOKUP(A107,[1]数据库!A:K,9,FALSE)</f>
        <v>0</v>
      </c>
      <c r="K107" s="9">
        <f>VLOOKUP(A107,[1]数据库!A:K,10,FALSE)</f>
        <v>0</v>
      </c>
    </row>
    <row r="108" spans="1:11" ht="18.75" x14ac:dyDescent="0.15">
      <c r="A108" s="9">
        <v>56</v>
      </c>
      <c r="B108" s="11" t="str">
        <f>VLOOKUP(A108,[1]数据库!A:H,2,FALSE)</f>
        <v>BKP/CN1/L</v>
      </c>
      <c r="C108" s="11" t="str">
        <f>VLOOKUP(A108,[1]数据库!A:H,3,FALSE)</f>
        <v>QFB2/2</v>
      </c>
      <c r="D108" s="11" t="str">
        <f>VLOOKUP(A108,[1]数据库!A:H,6,FALSE)</f>
        <v>红4</v>
      </c>
      <c r="E108" s="11" t="str">
        <f>VLOOKUP(A108,[1]数据库!A:H,7,FALSE)</f>
        <v>红针（异货416：蓝针）</v>
      </c>
      <c r="F108" s="11" t="str">
        <f>VLOOKUP(A108,[1]数据库!A:H,4,FALSE)</f>
        <v>标准</v>
      </c>
      <c r="G108" s="9" t="str">
        <f>VLOOKUP(A108,[1]数据库!A:H,5,FALSE)</f>
        <v>0.75黑</v>
      </c>
      <c r="H108" s="9">
        <f>VLOOKUP(A108,[1]数据库!A:L,12,FALSE)</f>
        <v>0</v>
      </c>
      <c r="I108" s="9">
        <f>VLOOKUP(A108,[1]数据库!A:I,8,FALSE)</f>
        <v>0</v>
      </c>
      <c r="J108" s="9">
        <f>VLOOKUP(A108,[1]数据库!A:K,9,FALSE)</f>
        <v>440</v>
      </c>
      <c r="K108" s="9">
        <f>VLOOKUP(A108,[1]数据库!A:K,10,FALSE)</f>
        <v>0</v>
      </c>
    </row>
    <row r="109" spans="1:11" ht="18.75" x14ac:dyDescent="0.15">
      <c r="A109" s="9">
        <v>57</v>
      </c>
      <c r="B109" s="11" t="str">
        <f>VLOOKUP(A109,[1]数据库!A:H,2,FALSE)</f>
        <v>BKP/CN1/N</v>
      </c>
      <c r="C109" s="11" t="str">
        <f>VLOOKUP(A109,[1]数据库!A:H,3,FALSE)</f>
        <v>QFB2/HN</v>
      </c>
      <c r="D109" s="11" t="str">
        <f>VLOOKUP(A109,[1]数据库!A:H,6,FALSE)</f>
        <v>红4</v>
      </c>
      <c r="E109" s="11" t="str">
        <f>VLOOKUP(A109,[1]数据库!A:H,7,FALSE)</f>
        <v>红针（异货417：蓝针）</v>
      </c>
      <c r="F109" s="11" t="str">
        <f>VLOOKUP(A109,[1]数据库!A:H,4,FALSE)</f>
        <v>标准</v>
      </c>
      <c r="G109" s="9" t="str">
        <f>VLOOKUP(A109,[1]数据库!A:H,5,FALSE)</f>
        <v>0.75黑</v>
      </c>
      <c r="H109" s="9">
        <f>VLOOKUP(A109,[1]数据库!A:L,12,FALSE)</f>
        <v>0</v>
      </c>
      <c r="I109" s="9">
        <f>VLOOKUP(A109,[1]数据库!A:I,8,FALSE)</f>
        <v>0</v>
      </c>
      <c r="J109" s="9">
        <f>VLOOKUP(A109,[1]数据库!A:K,9,FALSE)</f>
        <v>420</v>
      </c>
      <c r="K109" s="9">
        <f>VLOOKUP(A109,[1]数据库!A:K,10,FALSE)</f>
        <v>0</v>
      </c>
    </row>
    <row r="110" spans="1:11" ht="18.75" x14ac:dyDescent="0.15">
      <c r="A110" s="9">
        <v>58</v>
      </c>
      <c r="B110" s="11" t="e">
        <f>VLOOKUP(A110,[1]数据库!A:H,2,FALSE)</f>
        <v>#N/A</v>
      </c>
      <c r="C110" s="11" t="e">
        <f>VLOOKUP(A110,[1]数据库!A:H,3,FALSE)</f>
        <v>#N/A</v>
      </c>
      <c r="D110" s="11" t="e">
        <f>VLOOKUP(A110,[1]数据库!A:H,6,FALSE)</f>
        <v>#N/A</v>
      </c>
      <c r="E110" s="11" t="e">
        <f>VLOOKUP(A110,[1]数据库!A:H,7,FALSE)</f>
        <v>#N/A</v>
      </c>
      <c r="F110" s="11" t="e">
        <f>VLOOKUP(A110,[1]数据库!A:H,4,FALSE)</f>
        <v>#N/A</v>
      </c>
      <c r="G110" s="9" t="e">
        <f>VLOOKUP(A110,[1]数据库!A:H,5,FALSE)</f>
        <v>#N/A</v>
      </c>
      <c r="H110" s="9" t="e">
        <f>VLOOKUP(A110,[1]数据库!A:L,12,FALSE)</f>
        <v>#N/A</v>
      </c>
      <c r="I110" s="9" t="e">
        <f>VLOOKUP(A110,[1]数据库!A:I,8,FALSE)</f>
        <v>#N/A</v>
      </c>
      <c r="J110" s="9" t="e">
        <f>VLOOKUP(A110,[1]数据库!A:K,9,FALSE)</f>
        <v>#N/A</v>
      </c>
      <c r="K110" s="9" t="e">
        <f>VLOOKUP(A110,[1]数据库!A:K,10,FALSE)</f>
        <v>#N/A</v>
      </c>
    </row>
    <row r="111" spans="1:11" ht="18.75" x14ac:dyDescent="0.15">
      <c r="A111" s="9">
        <v>59</v>
      </c>
      <c r="B111" s="11" t="str">
        <f>VLOOKUP(A111,[1]数据库!A:H,2,FALSE)</f>
        <v>BKP/110V</v>
      </c>
      <c r="C111" s="11" t="str">
        <f>VLOOKUP(A111,[1]数据库!A:H,3,FALSE)</f>
        <v>BZC/4</v>
      </c>
      <c r="D111" s="11" t="str">
        <f>VLOOKUP(A111,[1]数据库!A:H,6,FALSE)</f>
        <v>红4</v>
      </c>
      <c r="E111" s="11" t="str">
        <f>VLOOKUP(A111,[1]数据库!A:H,7,FALSE)</f>
        <v>红4</v>
      </c>
      <c r="F111" s="11" t="str">
        <f>VLOOKUP(A111,[1]数据库!A:H,4,FALSE)</f>
        <v>标准</v>
      </c>
      <c r="G111" s="9" t="str">
        <f>VLOOKUP(A111,[1]数据库!A:H,5,FALSE)</f>
        <v>0.5黑</v>
      </c>
      <c r="H111" s="9">
        <f>VLOOKUP(A111,[1]数据库!A:L,12,FALSE)</f>
        <v>0</v>
      </c>
      <c r="I111" s="9">
        <f>VLOOKUP(A111,[1]数据库!A:I,8,FALSE)</f>
        <v>0</v>
      </c>
      <c r="J111" s="9">
        <f>VLOOKUP(A111,[1]数据库!A:K,9,FALSE)</f>
        <v>360</v>
      </c>
      <c r="K111" s="9">
        <f>VLOOKUP(A111,[1]数据库!A:K,10,FALSE)</f>
        <v>0</v>
      </c>
    </row>
    <row r="112" spans="1:11" ht="18.75" x14ac:dyDescent="0.15">
      <c r="A112" s="9">
        <v>60</v>
      </c>
      <c r="B112" s="11" t="e">
        <f>VLOOKUP(A112,[1]数据库!A:H,2,FALSE)</f>
        <v>#N/A</v>
      </c>
      <c r="C112" s="11" t="e">
        <f>VLOOKUP(A112,[1]数据库!A:H,3,FALSE)</f>
        <v>#N/A</v>
      </c>
      <c r="D112" s="11" t="e">
        <f>VLOOKUP(A112,[1]数据库!A:H,6,FALSE)</f>
        <v>#N/A</v>
      </c>
      <c r="E112" s="11" t="e">
        <f>VLOOKUP(A112,[1]数据库!A:H,7,FALSE)</f>
        <v>#N/A</v>
      </c>
      <c r="F112" s="11" t="e">
        <f>VLOOKUP(A112,[1]数据库!A:H,4,FALSE)</f>
        <v>#N/A</v>
      </c>
      <c r="G112" s="9" t="e">
        <f>VLOOKUP(A112,[1]数据库!A:H,5,FALSE)</f>
        <v>#N/A</v>
      </c>
      <c r="H112" s="9" t="e">
        <f>VLOOKUP(A112,[1]数据库!A:L,12,FALSE)</f>
        <v>#N/A</v>
      </c>
      <c r="I112" s="9" t="e">
        <f>VLOOKUP(A112,[1]数据库!A:I,8,FALSE)</f>
        <v>#N/A</v>
      </c>
      <c r="J112" s="9" t="e">
        <f>VLOOKUP(A112,[1]数据库!A:K,9,FALSE)</f>
        <v>#N/A</v>
      </c>
      <c r="K112" s="9" t="e">
        <f>VLOOKUP(A112,[1]数据库!A:K,10,FALSE)</f>
        <v>#N/A</v>
      </c>
    </row>
    <row r="113" spans="1:11" ht="18.75" x14ac:dyDescent="0.15">
      <c r="A113" s="9">
        <v>61</v>
      </c>
      <c r="B113" s="11" t="str">
        <f>VLOOKUP(A113,[1]数据库!A:H,2,FALSE)</f>
        <v>BKP/XC</v>
      </c>
      <c r="C113" s="11" t="str">
        <f>VLOOKUP(A113,[1]数据库!A:H,3,FALSE)</f>
        <v>BZC/53(13)</v>
      </c>
      <c r="D113" s="11" t="str">
        <f>VLOOKUP(A113,[1]数据库!A:H,6,FALSE)</f>
        <v>半剥8</v>
      </c>
      <c r="E113" s="11" t="str">
        <f>VLOOKUP(A113,[1]数据库!A:H,7,FALSE)</f>
        <v>红4</v>
      </c>
      <c r="F113" s="11" t="str">
        <f>VLOOKUP(A113,[1]数据库!A:H,4,FALSE)</f>
        <v>标准</v>
      </c>
      <c r="G113" s="9" t="str">
        <f>VLOOKUP(A113,[1]数据库!A:H,5,FALSE)</f>
        <v>0.5黑</v>
      </c>
      <c r="H113" s="9">
        <f>VLOOKUP(A113,[1]数据库!A:L,12,FALSE)</f>
        <v>0</v>
      </c>
      <c r="I113" s="9">
        <f>VLOOKUP(A113,[1]数据库!A:I,8,FALSE)</f>
        <v>0</v>
      </c>
      <c r="J113" s="9">
        <f>VLOOKUP(A113,[1]数据库!A:K,9,FALSE)</f>
        <v>0</v>
      </c>
      <c r="K113" s="9">
        <f>VLOOKUP(A113,[1]数据库!A:K,10,FALSE)</f>
        <v>0</v>
      </c>
    </row>
    <row r="114" spans="1:11" ht="18.75" x14ac:dyDescent="0.15">
      <c r="A114" s="9">
        <v>62</v>
      </c>
      <c r="B114" s="11" t="str">
        <f>VLOOKUP(A114,[1]数据库!A:H,2,FALSE)</f>
        <v>BKP/X2</v>
      </c>
      <c r="C114" s="11" t="str">
        <f>VLOOKUP(A114,[1]数据库!A:H,3,FALSE)</f>
        <v>BZC/54(14)</v>
      </c>
      <c r="D114" s="11" t="str">
        <f>VLOOKUP(A114,[1]数据库!A:H,6,FALSE)</f>
        <v>半剥8</v>
      </c>
      <c r="E114" s="11" t="str">
        <f>VLOOKUP(A114,[1]数据库!A:H,7,FALSE)</f>
        <v>红4</v>
      </c>
      <c r="F114" s="11" t="str">
        <f>VLOOKUP(A114,[1]数据库!A:H,4,FALSE)</f>
        <v>标准</v>
      </c>
      <c r="G114" s="9" t="str">
        <f>VLOOKUP(A114,[1]数据库!A:H,5,FALSE)</f>
        <v>0.5黑</v>
      </c>
      <c r="H114" s="9">
        <f>VLOOKUP(A114,[1]数据库!A:L,12,FALSE)</f>
        <v>0</v>
      </c>
      <c r="I114" s="9">
        <f>VLOOKUP(A114,[1]数据库!A:I,8,FALSE)</f>
        <v>0</v>
      </c>
      <c r="J114" s="9">
        <f>VLOOKUP(A114,[1]数据库!A:K,9,FALSE)</f>
        <v>0</v>
      </c>
      <c r="K114" s="9">
        <f>VLOOKUP(A114,[1]数据库!A:K,10,FALSE)</f>
        <v>0</v>
      </c>
    </row>
    <row r="115" spans="1:11" ht="18.75" x14ac:dyDescent="0.15">
      <c r="A115" s="9">
        <v>63</v>
      </c>
      <c r="B115" s="11" t="str">
        <f>VLOOKUP(A115,[1]数据库!A:H,2,FALSE)</f>
        <v>BZC/1</v>
      </c>
      <c r="C115" s="11" t="str">
        <f>VLOOKUP(A115,[1]数据库!A:H,3,FALSE)</f>
        <v>BZC/6</v>
      </c>
      <c r="D115" s="11" t="str">
        <f>VLOOKUP(A115,[1]数据库!A:H,6,FALSE)</f>
        <v>红4</v>
      </c>
      <c r="E115" s="11" t="str">
        <f>VLOOKUP(A115,[1]数据库!A:H,7,FALSE)</f>
        <v>红4</v>
      </c>
      <c r="F115" s="11" t="str">
        <f>VLOOKUP(A115,[1]数据库!A:H,4,FALSE)</f>
        <v>标准</v>
      </c>
      <c r="G115" s="9" t="str">
        <f>VLOOKUP(A115,[1]数据库!A:H,5,FALSE)</f>
        <v>0.5黑</v>
      </c>
      <c r="H115" s="9">
        <f>VLOOKUP(A115,[1]数据库!A:L,12,FALSE)</f>
        <v>0</v>
      </c>
      <c r="I115" s="9">
        <f>VLOOKUP(A115,[1]数据库!A:I,8,FALSE)</f>
        <v>0</v>
      </c>
      <c r="J115" s="9">
        <f>VLOOKUP(A115,[1]数据库!A:K,9,FALSE)</f>
        <v>930</v>
      </c>
      <c r="K115" s="9">
        <f>VLOOKUP(A115,[1]数据库!A:K,10,FALSE)</f>
        <v>0</v>
      </c>
    </row>
    <row r="116" spans="1:11" ht="18.75" x14ac:dyDescent="0.15">
      <c r="A116" s="9">
        <v>64</v>
      </c>
      <c r="B116" s="11" t="str">
        <f>VLOOKUP(A116,[1]数据库!A:H,2,FALSE)</f>
        <v>BZC/3</v>
      </c>
      <c r="C116" s="11" t="str">
        <f>VLOOKUP(A116,[1]数据库!A:H,3,FALSE)</f>
        <v>MC/74(64)</v>
      </c>
      <c r="D116" s="11" t="str">
        <f>VLOOKUP(A116,[1]数据库!A:H,6,FALSE)</f>
        <v>红4</v>
      </c>
      <c r="E116" s="11" t="str">
        <f>VLOOKUP(A116,[1]数据库!A:H,7,FALSE)</f>
        <v>红4</v>
      </c>
      <c r="F116" s="11" t="str">
        <f>VLOOKUP(A116,[1]数据库!A:H,4,FALSE)</f>
        <v>标准</v>
      </c>
      <c r="G116" s="9" t="str">
        <f>VLOOKUP(A116,[1]数据库!A:H,5,FALSE)</f>
        <v>0.5黑</v>
      </c>
      <c r="H116" s="9">
        <f>VLOOKUP(A116,[1]数据库!A:L,12,FALSE)</f>
        <v>0</v>
      </c>
      <c r="I116" s="9">
        <f>VLOOKUP(A116,[1]数据库!A:I,8,FALSE)</f>
        <v>0</v>
      </c>
      <c r="J116" s="9">
        <f>VLOOKUP(A116,[1]数据库!A:K,9,FALSE)</f>
        <v>1120</v>
      </c>
      <c r="K116" s="9">
        <f>VLOOKUP(A116,[1]数据库!A:K,10,FALSE)</f>
        <v>0</v>
      </c>
    </row>
    <row r="117" spans="1:11" ht="18.75" x14ac:dyDescent="0.15">
      <c r="A117" s="9">
        <v>65</v>
      </c>
      <c r="B117" s="11" t="str">
        <f>VLOOKUP(A117,[1]数据库!A:H,2,FALSE)</f>
        <v>BZC/5</v>
      </c>
      <c r="C117" s="11" t="str">
        <f>VLOOKUP(A117,[1]数据库!A:H,3,FALSE)</f>
        <v>MC/54(14)</v>
      </c>
      <c r="D117" s="11" t="str">
        <f>VLOOKUP(A117,[1]数据库!A:H,6,FALSE)</f>
        <v>红4</v>
      </c>
      <c r="E117" s="11" t="str">
        <f>VLOOKUP(A117,[1]数据库!A:H,7,FALSE)</f>
        <v>红4</v>
      </c>
      <c r="F117" s="11" t="str">
        <f>VLOOKUP(A117,[1]数据库!A:H,4,FALSE)</f>
        <v>标准</v>
      </c>
      <c r="G117" s="9" t="str">
        <f>VLOOKUP(A117,[1]数据库!A:H,5,FALSE)</f>
        <v>0.5黑</v>
      </c>
      <c r="H117" s="9">
        <f>VLOOKUP(A117,[1]数据库!A:L,12,FALSE)</f>
        <v>0</v>
      </c>
      <c r="I117" s="9">
        <f>VLOOKUP(A117,[1]数据库!A:I,8,FALSE)</f>
        <v>0</v>
      </c>
      <c r="J117" s="9">
        <f>VLOOKUP(A117,[1]数据库!A:K,9,FALSE)</f>
        <v>1120</v>
      </c>
      <c r="K117" s="9">
        <f>VLOOKUP(A117,[1]数据库!A:K,10,FALSE)</f>
        <v>0</v>
      </c>
    </row>
    <row r="118" spans="1:11" ht="18.75" x14ac:dyDescent="0.15">
      <c r="A118" s="9">
        <v>66</v>
      </c>
      <c r="B118" s="11" t="str">
        <f>VLOOKUP(A118,[1]数据库!A:H,2,FALSE)</f>
        <v>BZC/A1</v>
      </c>
      <c r="C118" s="11" t="str">
        <f>VLOOKUP(A118,[1]数据库!A:H,3,FALSE)</f>
        <v>MC/A1</v>
      </c>
      <c r="D118" s="11" t="str">
        <f>VLOOKUP(A118,[1]数据库!A:H,6,FALSE)</f>
        <v>红4</v>
      </c>
      <c r="E118" s="11" t="str">
        <f>VLOOKUP(A118,[1]数据库!A:H,7,FALSE)</f>
        <v>红4</v>
      </c>
      <c r="F118" s="11" t="str">
        <f>VLOOKUP(A118,[1]数据库!A:H,4,FALSE)</f>
        <v>标准</v>
      </c>
      <c r="G118" s="9" t="str">
        <f>VLOOKUP(A118,[1]数据库!A:H,5,FALSE)</f>
        <v>0.5黑</v>
      </c>
      <c r="H118" s="9">
        <f>VLOOKUP(A118,[1]数据库!A:L,12,FALSE)</f>
        <v>0</v>
      </c>
      <c r="I118" s="9">
        <f>VLOOKUP(A118,[1]数据库!A:I,8,FALSE)</f>
        <v>0</v>
      </c>
      <c r="J118" s="9">
        <f>VLOOKUP(A118,[1]数据库!A:K,9,FALSE)</f>
        <v>370</v>
      </c>
      <c r="K118" s="9">
        <f>VLOOKUP(A118,[1]数据库!A:K,10,FALSE)</f>
        <v>0</v>
      </c>
    </row>
    <row r="119" spans="1:11" ht="18.75" x14ac:dyDescent="0.15">
      <c r="A119" s="9">
        <v>67</v>
      </c>
      <c r="B119" s="11" t="str">
        <f>VLOOKUP(A119,[1]数据库!A:H,2,FALSE)</f>
        <v>BZC/A1</v>
      </c>
      <c r="C119" s="11" t="str">
        <f>VLOOKUP(A119,[1]数据库!A:H,3,FALSE)</f>
        <v>MSC/2</v>
      </c>
      <c r="D119" s="11" t="str">
        <f>VLOOKUP(A119,[1]数据库!A:H,6,FALSE)</f>
        <v>红4</v>
      </c>
      <c r="E119" s="11" t="str">
        <f>VLOOKUP(A119,[1]数据库!A:H,7,FALSE)</f>
        <v>红4</v>
      </c>
      <c r="F119" s="11" t="str">
        <f>VLOOKUP(A119,[1]数据库!A:H,4,FALSE)</f>
        <v>标准</v>
      </c>
      <c r="G119" s="9" t="str">
        <f>VLOOKUP(A119,[1]数据库!A:H,5,FALSE)</f>
        <v>0.5黑</v>
      </c>
      <c r="H119" s="9">
        <f>VLOOKUP(A119,[1]数据库!A:L,12,FALSE)</f>
        <v>0</v>
      </c>
      <c r="I119" s="9">
        <f>VLOOKUP(A119,[1]数据库!A:I,8,FALSE)</f>
        <v>0</v>
      </c>
      <c r="J119" s="9">
        <f>VLOOKUP(A119,[1]数据库!A:K,9,FALSE)</f>
        <v>980</v>
      </c>
      <c r="K119" s="9">
        <f>VLOOKUP(A119,[1]数据库!A:K,10,FALSE)</f>
        <v>0</v>
      </c>
    </row>
    <row r="120" spans="1:11" ht="18.75" x14ac:dyDescent="0.15">
      <c r="A120" s="9">
        <v>68</v>
      </c>
      <c r="B120" s="11" t="str">
        <f>VLOOKUP(A120,[1]数据库!A:H,2,FALSE)</f>
        <v>MC1/R4</v>
      </c>
      <c r="C120" s="11" t="str">
        <f>VLOOKUP(A120,[1]数据库!A:H,3,FALSE)</f>
        <v>MC/2</v>
      </c>
      <c r="D120" s="11" t="str">
        <f>VLOOKUP(A120,[1]数据库!A:H,6,FALSE)</f>
        <v>蓝4</v>
      </c>
      <c r="E120" s="11" t="str">
        <f>VLOOKUP(A120,[1]数据库!A:H,7,FALSE)</f>
        <v>蓝4(大功率时-蓝6圆)</v>
      </c>
      <c r="F120" s="11" t="str">
        <f>VLOOKUP(A120,[1]数据库!A:H,4,FALSE)</f>
        <v>有封星接触器时+速度＜3.0m/s时</v>
      </c>
      <c r="G120" s="9" t="str">
        <f>VLOOKUP(A120,[1]数据库!A:H,5,FALSE)</f>
        <v>2.5黑</v>
      </c>
      <c r="H120" s="9">
        <f>VLOOKUP(A120,[1]数据库!A:L,12,FALSE)</f>
        <v>0</v>
      </c>
      <c r="I120" s="9">
        <f>VLOOKUP(A120,[1]数据库!A:I,8,FALSE)</f>
        <v>0</v>
      </c>
      <c r="J120" s="9">
        <f>VLOOKUP(A120,[1]数据库!A:K,9,FALSE)</f>
        <v>330</v>
      </c>
      <c r="K120" s="9">
        <f>VLOOKUP(A120,[1]数据库!A:K,10,FALSE)</f>
        <v>0</v>
      </c>
    </row>
    <row r="121" spans="1:11" ht="18.75" x14ac:dyDescent="0.15">
      <c r="A121" s="9">
        <v>69</v>
      </c>
      <c r="B121" s="11" t="str">
        <f>VLOOKUP(A121,[1]数据库!A:H,2,FALSE)</f>
        <v>MC1/R1</v>
      </c>
      <c r="C121" s="11" t="str">
        <f>VLOOKUP(A121,[1]数据库!A:H,3,FALSE)</f>
        <v>MC/6</v>
      </c>
      <c r="D121" s="11" t="str">
        <f>VLOOKUP(A121,[1]数据库!A:H,6,FALSE)</f>
        <v>蓝4</v>
      </c>
      <c r="E121" s="11" t="str">
        <f>VLOOKUP(A121,[1]数据库!A:H,7,FALSE)</f>
        <v>蓝4(大功率时-蓝6圆)</v>
      </c>
      <c r="F121" s="11" t="str">
        <f>VLOOKUP(A121,[1]数据库!A:H,4,FALSE)</f>
        <v>有封星接触器时+速度＜3.0m/s时</v>
      </c>
      <c r="G121" s="9" t="str">
        <f>VLOOKUP(A121,[1]数据库!A:H,5,FALSE)</f>
        <v>2.5黑</v>
      </c>
      <c r="H121" s="9">
        <f>VLOOKUP(A121,[1]数据库!A:L,12,FALSE)</f>
        <v>0</v>
      </c>
      <c r="I121" s="9">
        <f>VLOOKUP(A121,[1]数据库!A:I,8,FALSE)</f>
        <v>0</v>
      </c>
      <c r="J121" s="9">
        <f>VLOOKUP(A121,[1]数据库!A:K,9,FALSE)</f>
        <v>1190</v>
      </c>
      <c r="K121" s="9">
        <f>VLOOKUP(A121,[1]数据库!A:K,10,FALSE)</f>
        <v>0</v>
      </c>
    </row>
    <row r="122" spans="1:11" ht="18.75" x14ac:dyDescent="0.15">
      <c r="A122" s="9">
        <v>70</v>
      </c>
      <c r="B122" s="11" t="str">
        <f>VLOOKUP(A122,[1]数据库!A:H,2,FALSE)</f>
        <v>MC1/R2</v>
      </c>
      <c r="C122" s="11" t="str">
        <f>VLOOKUP(A122,[1]数据库!A:H,3,FALSE)</f>
        <v>MC/4</v>
      </c>
      <c r="D122" s="11" t="str">
        <f>VLOOKUP(A122,[1]数据库!A:H,6,FALSE)</f>
        <v>蓝4</v>
      </c>
      <c r="E122" s="11" t="str">
        <f>VLOOKUP(A122,[1]数据库!A:H,7,FALSE)</f>
        <v>蓝4(大功率时-蓝6圆)</v>
      </c>
      <c r="F122" s="11" t="str">
        <f>VLOOKUP(A122,[1]数据库!A:H,4,FALSE)</f>
        <v>有封星接触器时+速度＜3.0m/s时</v>
      </c>
      <c r="G122" s="9" t="str">
        <f>VLOOKUP(A122,[1]数据库!A:H,5,FALSE)</f>
        <v>2.5黑</v>
      </c>
      <c r="H122" s="9">
        <f>VLOOKUP(A122,[1]数据库!A:L,12,FALSE)</f>
        <v>0</v>
      </c>
      <c r="I122" s="9">
        <f>VLOOKUP(A122,[1]数据库!A:I,8,FALSE)</f>
        <v>0</v>
      </c>
      <c r="J122" s="9">
        <f>VLOOKUP(A122,[1]数据库!A:K,9,FALSE)</f>
        <v>330</v>
      </c>
      <c r="K122" s="9">
        <f>VLOOKUP(A122,[1]数据库!A:K,10,FALSE)</f>
        <v>0</v>
      </c>
    </row>
    <row r="123" spans="1:11" ht="18.75" x14ac:dyDescent="0.15">
      <c r="A123" s="9">
        <v>71</v>
      </c>
      <c r="B123" s="11" t="e">
        <f>VLOOKUP(A123,[1]数据库!A:H,2,FALSE)</f>
        <v>#N/A</v>
      </c>
      <c r="C123" s="11" t="e">
        <f>VLOOKUP(A123,[1]数据库!A:H,3,FALSE)</f>
        <v>#N/A</v>
      </c>
      <c r="D123" s="11" t="e">
        <f>VLOOKUP(A123,[1]数据库!A:H,6,FALSE)</f>
        <v>#N/A</v>
      </c>
      <c r="E123" s="11" t="e">
        <f>VLOOKUP(A123,[1]数据库!A:H,7,FALSE)</f>
        <v>#N/A</v>
      </c>
      <c r="F123" s="11" t="e">
        <f>VLOOKUP(A123,[1]数据库!A:H,4,FALSE)</f>
        <v>#N/A</v>
      </c>
      <c r="G123" s="9" t="e">
        <f>VLOOKUP(A123,[1]数据库!A:H,5,FALSE)</f>
        <v>#N/A</v>
      </c>
      <c r="H123" s="9" t="e">
        <f>VLOOKUP(A123,[1]数据库!A:L,12,FALSE)</f>
        <v>#N/A</v>
      </c>
      <c r="I123" s="9" t="e">
        <f>VLOOKUP(A123,[1]数据库!A:I,8,FALSE)</f>
        <v>#N/A</v>
      </c>
      <c r="J123" s="9" t="e">
        <f>VLOOKUP(A123,[1]数据库!A:K,9,FALSE)</f>
        <v>#N/A</v>
      </c>
      <c r="K123" s="9" t="e">
        <f>VLOOKUP(A123,[1]数据库!A:K,10,FALSE)</f>
        <v>#N/A</v>
      </c>
    </row>
    <row r="124" spans="1:11" ht="18.75" x14ac:dyDescent="0.15">
      <c r="A124" s="9">
        <v>72</v>
      </c>
      <c r="B124" s="11" t="str">
        <f>VLOOKUP(A124,[1]数据库!A:H,2,FALSE)</f>
        <v>MC1/1</v>
      </c>
      <c r="C124" s="11" t="str">
        <f>VLOOKUP(A124,[1]数据库!A:H,3,FALSE)</f>
        <v>MC/2</v>
      </c>
      <c r="D124" s="11" t="str">
        <f>VLOOKUP(A124,[1]数据库!A:H,6,FALSE)</f>
        <v>蓝4</v>
      </c>
      <c r="E124" s="11" t="str">
        <f>VLOOKUP(A124,[1]数据库!A:H,7,FALSE)</f>
        <v>蓝4(大功率时-蓝6圆)</v>
      </c>
      <c r="F124" s="11" t="str">
        <f>VLOOKUP(A124,[1]数据库!A:H,4,FALSE)</f>
        <v>有封星接触器时+速度≥3.0m/s时</v>
      </c>
      <c r="G124" s="9" t="str">
        <f>VLOOKUP(A124,[1]数据库!A:H,5,FALSE)</f>
        <v>2.5黑</v>
      </c>
      <c r="H124" s="9">
        <f>VLOOKUP(A124,[1]数据库!A:L,12,FALSE)</f>
        <v>0</v>
      </c>
      <c r="I124" s="9">
        <f>VLOOKUP(A124,[1]数据库!A:I,8,FALSE)</f>
        <v>0</v>
      </c>
      <c r="J124" s="9">
        <f>VLOOKUP(A124,[1]数据库!A:K,9,FALSE)</f>
        <v>0</v>
      </c>
      <c r="K124" s="9">
        <f>VLOOKUP(A124,[1]数据库!A:K,10,FALSE)</f>
        <v>0</v>
      </c>
    </row>
    <row r="125" spans="1:11" ht="18.75" x14ac:dyDescent="0.15">
      <c r="A125" s="9">
        <v>73</v>
      </c>
      <c r="B125" s="11" t="str">
        <f>VLOOKUP(A125,[1]数据库!A:H,2,FALSE)</f>
        <v>MC1/4</v>
      </c>
      <c r="C125" s="11" t="str">
        <f>VLOOKUP(A125,[1]数据库!A:H,3,FALSE)</f>
        <v>MC/6</v>
      </c>
      <c r="D125" s="11" t="str">
        <f>VLOOKUP(A125,[1]数据库!A:H,6,FALSE)</f>
        <v>蓝4</v>
      </c>
      <c r="E125" s="11" t="str">
        <f>VLOOKUP(A125,[1]数据库!A:H,7,FALSE)</f>
        <v>蓝4(大功率时-蓝6圆)</v>
      </c>
      <c r="F125" s="11" t="str">
        <f>VLOOKUP(A125,[1]数据库!A:H,4,FALSE)</f>
        <v>有封星接触器时+速度≥3.0m/s时</v>
      </c>
      <c r="G125" s="9" t="str">
        <f>VLOOKUP(A125,[1]数据库!A:H,5,FALSE)</f>
        <v>2.5黑</v>
      </c>
      <c r="H125" s="9">
        <f>VLOOKUP(A125,[1]数据库!A:L,12,FALSE)</f>
        <v>0</v>
      </c>
      <c r="I125" s="9">
        <f>VLOOKUP(A125,[1]数据库!A:I,8,FALSE)</f>
        <v>0</v>
      </c>
      <c r="J125" s="9">
        <f>VLOOKUP(A125,[1]数据库!A:K,9,FALSE)</f>
        <v>0</v>
      </c>
      <c r="K125" s="9">
        <f>VLOOKUP(A125,[1]数据库!A:K,10,FALSE)</f>
        <v>0</v>
      </c>
    </row>
    <row r="126" spans="1:11" ht="18.75" x14ac:dyDescent="0.15">
      <c r="A126" s="9">
        <v>74</v>
      </c>
      <c r="B126" s="11" t="str">
        <f>VLOOKUP(A126,[1]数据库!A:H,2,FALSE)</f>
        <v>MC1/2</v>
      </c>
      <c r="C126" s="11" t="str">
        <f>VLOOKUP(A126,[1]数据库!A:H,3,FALSE)</f>
        <v>MC/4</v>
      </c>
      <c r="D126" s="11" t="str">
        <f>VLOOKUP(A126,[1]数据库!A:H,6,FALSE)</f>
        <v>蓝4</v>
      </c>
      <c r="E126" s="11" t="str">
        <f>VLOOKUP(A126,[1]数据库!A:H,7,FALSE)</f>
        <v>蓝4(大功率时-蓝6圆)</v>
      </c>
      <c r="F126" s="11" t="str">
        <f>VLOOKUP(A126,[1]数据库!A:H,4,FALSE)</f>
        <v>有封星接触器时+速度≥3.0m/s时</v>
      </c>
      <c r="G126" s="9" t="str">
        <f>VLOOKUP(A126,[1]数据库!A:H,5,FALSE)</f>
        <v>2.5黑</v>
      </c>
      <c r="H126" s="9">
        <f>VLOOKUP(A126,[1]数据库!A:L,12,FALSE)</f>
        <v>0</v>
      </c>
      <c r="I126" s="9">
        <f>VLOOKUP(A126,[1]数据库!A:I,8,FALSE)</f>
        <v>0</v>
      </c>
      <c r="J126" s="9">
        <f>VLOOKUP(A126,[1]数据库!A:K,9,FALSE)</f>
        <v>0</v>
      </c>
      <c r="K126" s="9">
        <f>VLOOKUP(A126,[1]数据库!A:K,10,FALSE)</f>
        <v>0</v>
      </c>
    </row>
    <row r="127" spans="1:11" ht="18.75" x14ac:dyDescent="0.15">
      <c r="A127" s="9">
        <v>75</v>
      </c>
      <c r="B127" s="11" t="str">
        <f>VLOOKUP(A127,[1]数据库!A:H,2,FALSE)</f>
        <v>MC1/2</v>
      </c>
      <c r="C127" s="11" t="str">
        <f>VLOOKUP(A127,[1]数据库!A:H,3,FALSE)</f>
        <v>MC1/3</v>
      </c>
      <c r="D127" s="11" t="str">
        <f>VLOOKUP(A127,[1]数据库!A:H,6,FALSE)</f>
        <v>蓝4</v>
      </c>
      <c r="E127" s="11" t="str">
        <f>VLOOKUP(A127,[1]数据库!A:H,7,FALSE)</f>
        <v>蓝4</v>
      </c>
      <c r="F127" s="11" t="str">
        <f>VLOOKUP(A127,[1]数据库!A:H,4,FALSE)</f>
        <v>有封星接触器时+速度≥3.0m/s时</v>
      </c>
      <c r="G127" s="9" t="str">
        <f>VLOOKUP(A127,[1]数据库!A:H,5,FALSE)</f>
        <v>2.5黑</v>
      </c>
      <c r="H127" s="9">
        <f>VLOOKUP(A127,[1]数据库!A:L,12,FALSE)</f>
        <v>0</v>
      </c>
      <c r="I127" s="9">
        <f>VLOOKUP(A127,[1]数据库!A:I,8,FALSE)</f>
        <v>0</v>
      </c>
      <c r="J127" s="9">
        <f>VLOOKUP(A127,[1]数据库!A:K,9,FALSE)</f>
        <v>0</v>
      </c>
      <c r="K127" s="9">
        <f>VLOOKUP(A127,[1]数据库!A:K,10,FALSE)</f>
        <v>0</v>
      </c>
    </row>
    <row r="128" spans="1:11" ht="18.75" x14ac:dyDescent="0.15">
      <c r="A128" s="9">
        <v>76</v>
      </c>
      <c r="B128" s="11" t="str">
        <f>VLOOKUP(A128,[1]数据库!A:H,2,FALSE)</f>
        <v>LBQ/E</v>
      </c>
      <c r="C128" s="11" t="str">
        <f>VLOOKUP(A128,[1]数据库!A:H,3,FALSE)</f>
        <v>PE</v>
      </c>
      <c r="D128" s="11">
        <f>VLOOKUP(A128,[1]数据库!A:H,6,FALSE)</f>
        <v>0</v>
      </c>
      <c r="E128" s="11" t="str">
        <f>VLOOKUP(A128,[1]数据库!A:H,7,FALSE)</f>
        <v>蓝6圆</v>
      </c>
      <c r="F128" s="11" t="str">
        <f>VLOOKUP(A128,[1]数据库!A:H,4,FALSE)</f>
        <v>有滤波器时</v>
      </c>
      <c r="G128" s="9" t="str">
        <f>VLOOKUP(A128,[1]数据库!A:H,5,FALSE)</f>
        <v>2.5黄绿</v>
      </c>
      <c r="H128" s="9">
        <f>VLOOKUP(A128,[1]数据库!A:L,12,FALSE)</f>
        <v>0</v>
      </c>
      <c r="I128" s="9">
        <f>VLOOKUP(A128,[1]数据库!A:I,8,FALSE)</f>
        <v>0</v>
      </c>
      <c r="J128" s="9">
        <f>VLOOKUP(A128,[1]数据库!A:K,9,FALSE)</f>
        <v>0</v>
      </c>
      <c r="K128" s="9">
        <f>VLOOKUP(A128,[1]数据库!A:K,10,FALSE)</f>
        <v>0</v>
      </c>
    </row>
    <row r="129" spans="1:11" ht="18.75" x14ac:dyDescent="0.15">
      <c r="A129" s="9">
        <v>77</v>
      </c>
      <c r="B129" s="11" t="str">
        <f>VLOOKUP(A129,[1]数据库!A:H,2,FALSE)</f>
        <v>QFB1/1</v>
      </c>
      <c r="C129" s="11" t="str">
        <f>VLOOKUP(A129,[1]数据库!A:H,3,FALSE)</f>
        <v>BYQ/110(6)</v>
      </c>
      <c r="D129" s="11" t="str">
        <f>VLOOKUP(A129,[1]数据库!A:H,6,FALSE)</f>
        <v>红3</v>
      </c>
      <c r="E129" s="11" t="str">
        <f>VLOOKUP(A129,[1]数据库!A:H,7,FALSE)</f>
        <v>红针</v>
      </c>
      <c r="F129" s="11" t="str">
        <f>VLOOKUP(A129,[1]数据库!A:H,4,FALSE)</f>
        <v>标准</v>
      </c>
      <c r="G129" s="9" t="str">
        <f>VLOOKUP(A129,[1]数据库!A:H,5,FALSE)</f>
        <v>0.5黑</v>
      </c>
      <c r="H129" s="9">
        <f>VLOOKUP(A129,[1]数据库!A:L,12,FALSE)</f>
        <v>0</v>
      </c>
      <c r="I129" s="9">
        <f>VLOOKUP(A129,[1]数据库!A:I,8,FALSE)</f>
        <v>0</v>
      </c>
      <c r="J129" s="9">
        <f>VLOOKUP(A129,[1]数据库!A:K,9,FALSE)</f>
        <v>430</v>
      </c>
      <c r="K129" s="9">
        <f>VLOOKUP(A129,[1]数据库!A:K,10,FALSE)</f>
        <v>0</v>
      </c>
    </row>
    <row r="130" spans="1:11" ht="18.75" x14ac:dyDescent="0.15">
      <c r="A130" s="9">
        <v>78</v>
      </c>
      <c r="B130" s="11" t="str">
        <f>VLOOKUP(A130,[1]数据库!A:H,2,FALSE)</f>
        <v>QFB1/QN</v>
      </c>
      <c r="C130" s="11" t="str">
        <f>VLOOKUP(A130,[1]数据库!A:H,3,FALSE)</f>
        <v>BYQ/0V(5)</v>
      </c>
      <c r="D130" s="11" t="str">
        <f>VLOOKUP(A130,[1]数据库!A:H,6,FALSE)</f>
        <v>红3</v>
      </c>
      <c r="E130" s="11" t="str">
        <f>VLOOKUP(A130,[1]数据库!A:H,7,FALSE)</f>
        <v>红针</v>
      </c>
      <c r="F130" s="11" t="str">
        <f>VLOOKUP(A130,[1]数据库!A:H,4,FALSE)</f>
        <v>标准</v>
      </c>
      <c r="G130" s="9" t="str">
        <f>VLOOKUP(A130,[1]数据库!A:H,5,FALSE)</f>
        <v>0.5黑</v>
      </c>
      <c r="H130" s="9">
        <f>VLOOKUP(A130,[1]数据库!A:L,12,FALSE)</f>
        <v>0</v>
      </c>
      <c r="I130" s="9">
        <f>VLOOKUP(A130,[1]数据库!A:I,8,FALSE)</f>
        <v>0</v>
      </c>
      <c r="J130" s="9">
        <f>VLOOKUP(A130,[1]数据库!A:K,9,FALSE)</f>
        <v>440</v>
      </c>
      <c r="K130" s="9">
        <f>VLOOKUP(A130,[1]数据库!A:K,10,FALSE)</f>
        <v>0</v>
      </c>
    </row>
    <row r="131" spans="1:11" ht="18.75" x14ac:dyDescent="0.15">
      <c r="A131" s="9">
        <v>79</v>
      </c>
      <c r="B131" s="11" t="str">
        <f>VLOOKUP(A131,[1]数据库!A:H,2,FALSE)</f>
        <v>QFB1/QN</v>
      </c>
      <c r="C131" s="11" t="str">
        <f>VLOOKUP(A131,[1]数据库!A:H,3,FALSE)</f>
        <v>PE</v>
      </c>
      <c r="D131" s="11" t="str">
        <f>VLOOKUP(A131,[1]数据库!A:H,6,FALSE)</f>
        <v>蓝3</v>
      </c>
      <c r="E131" s="11" t="str">
        <f>VLOOKUP(A131,[1]数据库!A:H,7,FALSE)</f>
        <v>蓝6圆</v>
      </c>
      <c r="F131" s="11" t="str">
        <f>VLOOKUP(A131,[1]数据库!A:H,4,FALSE)</f>
        <v>标准</v>
      </c>
      <c r="G131" s="9" t="str">
        <f>VLOOKUP(A131,[1]数据库!A:H,5,FALSE)</f>
        <v>2.5黄绿</v>
      </c>
      <c r="H131" s="9">
        <f>VLOOKUP(A131,[1]数据库!A:L,12,FALSE)</f>
        <v>0</v>
      </c>
      <c r="I131" s="9">
        <f>VLOOKUP(A131,[1]数据库!A:I,8,FALSE)</f>
        <v>0</v>
      </c>
      <c r="J131" s="9">
        <f>VLOOKUP(A131,[1]数据库!A:K,9,FALSE)</f>
        <v>1500</v>
      </c>
      <c r="K131" s="9">
        <f>VLOOKUP(A131,[1]数据库!A:K,10,FALSE)</f>
        <v>0</v>
      </c>
    </row>
    <row r="132" spans="1:11" ht="18.75" x14ac:dyDescent="0.15">
      <c r="A132" s="9">
        <v>80</v>
      </c>
      <c r="B132" s="11" t="str">
        <f>VLOOKUP(A132,[1]数据库!A:H,2,FALSE)</f>
        <v>PE</v>
      </c>
      <c r="C132" s="11" t="str">
        <f>VLOOKUP(A132,[1]数据库!A:H,3,FALSE)</f>
        <v>BYQ/PE</v>
      </c>
      <c r="D132" s="11" t="str">
        <f>VLOOKUP(A132,[1]数据库!A:H,6,FALSE)</f>
        <v>蓝6圆</v>
      </c>
      <c r="E132" s="11" t="str">
        <f>VLOOKUP(A132,[1]数据库!A:H,7,FALSE)</f>
        <v>蓝4</v>
      </c>
      <c r="F132" s="11" t="str">
        <f>VLOOKUP(A132,[1]数据库!A:H,4,FALSE)</f>
        <v>标准</v>
      </c>
      <c r="G132" s="9" t="str">
        <f>VLOOKUP(A132,[1]数据库!A:H,5,FALSE)</f>
        <v>2.5黄绿</v>
      </c>
      <c r="H132" s="9">
        <f>VLOOKUP(A132,[1]数据库!A:L,12,FALSE)</f>
        <v>0</v>
      </c>
      <c r="I132" s="9">
        <f>VLOOKUP(A132,[1]数据库!A:I,8,FALSE)</f>
        <v>0</v>
      </c>
      <c r="J132" s="9">
        <f>VLOOKUP(A132,[1]数据库!A:K,9,FALSE)</f>
        <v>1920</v>
      </c>
      <c r="K132" s="9">
        <f>VLOOKUP(A132,[1]数据库!A:K,10,FALSE)</f>
        <v>0</v>
      </c>
    </row>
    <row r="133" spans="1:11" ht="18.75" x14ac:dyDescent="0.15">
      <c r="A133" s="9">
        <v>81</v>
      </c>
      <c r="B133" s="11" t="str">
        <f>VLOOKUP(A133,[1]数据库!A:H,2,FALSE)</f>
        <v>QFB2/1</v>
      </c>
      <c r="C133" s="11" t="str">
        <f>VLOOKUP(A133,[1]数据库!A:H,3,FALSE)</f>
        <v>BYQ/220V(3)</v>
      </c>
      <c r="D133" s="11" t="str">
        <f>VLOOKUP(A133,[1]数据库!A:H,6,FALSE)</f>
        <v>红3</v>
      </c>
      <c r="E133" s="11" t="str">
        <f>VLOOKUP(A133,[1]数据库!A:H,7,FALSE)</f>
        <v>红针</v>
      </c>
      <c r="F133" s="11" t="str">
        <f>VLOOKUP(A133,[1]数据库!A:H,4,FALSE)</f>
        <v>标准</v>
      </c>
      <c r="G133" s="9" t="str">
        <f>VLOOKUP(A133,[1]数据库!A:H,5,FALSE)</f>
        <v>0.75黑</v>
      </c>
      <c r="H133" s="9">
        <f>VLOOKUP(A133,[1]数据库!A:L,12,FALSE)</f>
        <v>0</v>
      </c>
      <c r="I133" s="9">
        <f>VLOOKUP(A133,[1]数据库!A:I,8,FALSE)</f>
        <v>0</v>
      </c>
      <c r="J133" s="9">
        <f>VLOOKUP(A133,[1]数据库!A:K,9,FALSE)</f>
        <v>640</v>
      </c>
      <c r="K133" s="9">
        <f>VLOOKUP(A133,[1]数据库!A:K,10,FALSE)</f>
        <v>0</v>
      </c>
    </row>
    <row r="134" spans="1:11" ht="18.75" x14ac:dyDescent="0.15">
      <c r="A134" s="9">
        <v>82</v>
      </c>
      <c r="B134" s="11" t="str">
        <f>VLOOKUP(A134,[1]数据库!A:H,2,FALSE)</f>
        <v>QFB2/QN</v>
      </c>
      <c r="C134" s="11" t="str">
        <f>VLOOKUP(A134,[1]数据库!A:H,3,FALSE)</f>
        <v>BYQ/0V(1)</v>
      </c>
      <c r="D134" s="11" t="str">
        <f>VLOOKUP(A134,[1]数据库!A:H,6,FALSE)</f>
        <v>红3</v>
      </c>
      <c r="E134" s="11" t="str">
        <f>VLOOKUP(A134,[1]数据库!A:H,7,FALSE)</f>
        <v>红针</v>
      </c>
      <c r="F134" s="11" t="str">
        <f>VLOOKUP(A134,[1]数据库!A:H,4,FALSE)</f>
        <v>标准</v>
      </c>
      <c r="G134" s="9" t="str">
        <f>VLOOKUP(A134,[1]数据库!A:H,5,FALSE)</f>
        <v>0.75黑</v>
      </c>
      <c r="H134" s="9">
        <f>VLOOKUP(A134,[1]数据库!A:L,12,FALSE)</f>
        <v>0</v>
      </c>
      <c r="I134" s="9">
        <f>VLOOKUP(A134,[1]数据库!A:I,8,FALSE)</f>
        <v>0</v>
      </c>
      <c r="J134" s="9">
        <f>VLOOKUP(A134,[1]数据库!A:K,9,FALSE)</f>
        <v>680</v>
      </c>
      <c r="K134" s="9">
        <f>VLOOKUP(A134,[1]数据库!A:K,10,FALSE)</f>
        <v>0</v>
      </c>
    </row>
    <row r="135" spans="1:11" ht="18.75" x14ac:dyDescent="0.15">
      <c r="A135" s="9">
        <v>83</v>
      </c>
      <c r="B135" s="11" t="str">
        <f>VLOOKUP(A135,[1]数据库!A:H,2,FALSE)</f>
        <v>QFB2/1</v>
      </c>
      <c r="C135" s="11" t="str">
        <f>VLOOKUP(A135,[1]数据库!A:H,3,FALSE)</f>
        <v>端子排/T</v>
      </c>
      <c r="D135" s="11" t="str">
        <f>VLOOKUP(A135,[1]数据库!A:H,6,FALSE)</f>
        <v>红3</v>
      </c>
      <c r="E135" s="11" t="str">
        <f>VLOOKUP(A135,[1]数据库!A:H,7,FALSE)</f>
        <v>半剥13</v>
      </c>
      <c r="F135" s="11" t="str">
        <f>VLOOKUP(A135,[1]数据库!A:H,4,FALSE)</f>
        <v>无欠压保护GYQ+无滤波器时</v>
      </c>
      <c r="G135" s="9" t="str">
        <f>VLOOKUP(A135,[1]数据库!A:H,5,FALSE)</f>
        <v>0.75黑</v>
      </c>
      <c r="H135" s="9">
        <f>VLOOKUP(A135,[1]数据库!A:L,12,FALSE)</f>
        <v>0</v>
      </c>
      <c r="I135" s="9">
        <f>VLOOKUP(A135,[1]数据库!A:I,8,FALSE)</f>
        <v>0</v>
      </c>
      <c r="J135" s="9">
        <f>VLOOKUP(A135,[1]数据库!A:K,9,FALSE)</f>
        <v>0</v>
      </c>
      <c r="K135" s="9">
        <f>VLOOKUP(A135,[1]数据库!A:K,10,FALSE)</f>
        <v>0</v>
      </c>
    </row>
    <row r="136" spans="1:11" ht="18.75" x14ac:dyDescent="0.15">
      <c r="A136" s="9">
        <v>84</v>
      </c>
      <c r="B136" s="11" t="str">
        <f>VLOOKUP(A136,[1]数据库!A:H,2,FALSE)</f>
        <v>QFB2/QN</v>
      </c>
      <c r="C136" s="11" t="str">
        <f>VLOOKUP(A136,[1]数据库!A:H,3,FALSE)</f>
        <v>端子排/N</v>
      </c>
      <c r="D136" s="11" t="str">
        <f>VLOOKUP(A136,[1]数据库!A:H,6,FALSE)</f>
        <v>红3</v>
      </c>
      <c r="E136" s="11" t="str">
        <f>VLOOKUP(A136,[1]数据库!A:H,7,FALSE)</f>
        <v>红针</v>
      </c>
      <c r="F136" s="11" t="str">
        <f>VLOOKUP(A136,[1]数据库!A:H,4,FALSE)</f>
        <v>无欠压保护GYQ+无滤波器时</v>
      </c>
      <c r="G136" s="9" t="str">
        <f>VLOOKUP(A136,[1]数据库!A:H,5,FALSE)</f>
        <v>0.75黑</v>
      </c>
      <c r="H136" s="9">
        <f>VLOOKUP(A136,[1]数据库!A:L,12,FALSE)</f>
        <v>0</v>
      </c>
      <c r="I136" s="9">
        <f>VLOOKUP(A136,[1]数据库!A:I,8,FALSE)</f>
        <v>0</v>
      </c>
      <c r="J136" s="9">
        <f>VLOOKUP(A136,[1]数据库!A:K,9,FALSE)</f>
        <v>1210</v>
      </c>
      <c r="K136" s="9">
        <f>VLOOKUP(A136,[1]数据库!A:K,10,FALSE)</f>
        <v>0</v>
      </c>
    </row>
    <row r="137" spans="1:11" ht="18.75" x14ac:dyDescent="0.15">
      <c r="A137" s="9">
        <v>85</v>
      </c>
      <c r="B137" s="11" t="str">
        <f>VLOOKUP(A137,[1]数据库!A:H,2,FALSE)</f>
        <v>QFB2/1</v>
      </c>
      <c r="C137" s="11" t="str">
        <f>VLOOKUP(A137,[1]数据库!A:H,3,FALSE)</f>
        <v>LBQ/L3'(7)</v>
      </c>
      <c r="D137" s="11" t="str">
        <f>VLOOKUP(A137,[1]数据库!A:H,6,FALSE)</f>
        <v>红3</v>
      </c>
      <c r="E137" s="11" t="str">
        <f>VLOOKUP(A137,[1]数据库!A:H,7,FALSE)</f>
        <v>红6圆</v>
      </c>
      <c r="F137" s="11" t="str">
        <f>VLOOKUP(A137,[1]数据库!A:H,4,FALSE)</f>
        <v>无欠压保护GYQ+有滤波器时</v>
      </c>
      <c r="G137" s="9" t="str">
        <f>VLOOKUP(A137,[1]数据库!A:H,5,FALSE)</f>
        <v>0.75黑</v>
      </c>
      <c r="H137" s="9">
        <f>VLOOKUP(A137,[1]数据库!A:L,12,FALSE)</f>
        <v>0</v>
      </c>
      <c r="I137" s="9">
        <f>VLOOKUP(A137,[1]数据库!A:I,8,FALSE)</f>
        <v>0</v>
      </c>
      <c r="J137" s="9">
        <f>VLOOKUP(A137,[1]数据库!A:K,9,FALSE)</f>
        <v>0</v>
      </c>
      <c r="K137" s="9">
        <f>VLOOKUP(A137,[1]数据库!A:K,10,FALSE)</f>
        <v>0</v>
      </c>
    </row>
    <row r="138" spans="1:11" ht="18.75" x14ac:dyDescent="0.15">
      <c r="A138" s="9">
        <v>86</v>
      </c>
      <c r="B138" s="11" t="str">
        <f>VLOOKUP(A138,[1]数据库!A:H,2,FALSE)</f>
        <v>QFB2/QN</v>
      </c>
      <c r="C138" s="11" t="str">
        <f>VLOOKUP(A138,[1]数据库!A:H,3,FALSE)</f>
        <v>LBQ/N'(8)</v>
      </c>
      <c r="D138" s="11" t="str">
        <f>VLOOKUP(A138,[1]数据库!A:H,6,FALSE)</f>
        <v>红3</v>
      </c>
      <c r="E138" s="11" t="str">
        <f>VLOOKUP(A138,[1]数据库!A:H,7,FALSE)</f>
        <v>红6圆</v>
      </c>
      <c r="F138" s="11" t="str">
        <f>VLOOKUP(A138,[1]数据库!A:H,4,FALSE)</f>
        <v>无欠压保护GYQ+有滤波器时</v>
      </c>
      <c r="G138" s="9" t="str">
        <f>VLOOKUP(A138,[1]数据库!A:H,5,FALSE)</f>
        <v>0.75黑</v>
      </c>
      <c r="H138" s="9">
        <f>VLOOKUP(A138,[1]数据库!A:L,12,FALSE)</f>
        <v>0</v>
      </c>
      <c r="I138" s="9">
        <f>VLOOKUP(A138,[1]数据库!A:I,8,FALSE)</f>
        <v>0</v>
      </c>
      <c r="J138" s="9">
        <f>VLOOKUP(A138,[1]数据库!A:K,9,FALSE)</f>
        <v>0</v>
      </c>
      <c r="K138" s="9">
        <f>VLOOKUP(A138,[1]数据库!A:K,10,FALSE)</f>
        <v>0</v>
      </c>
    </row>
    <row r="139" spans="1:11" ht="18.75" x14ac:dyDescent="0.15">
      <c r="A139" s="9">
        <v>87</v>
      </c>
      <c r="B139" s="11" t="str">
        <f>VLOOKUP(A139,[1]数据库!A:H,2,FALSE)</f>
        <v>端子排/N</v>
      </c>
      <c r="C139" s="11" t="str">
        <f>VLOOKUP(A139,[1]数据库!A:H,3,FALSE)</f>
        <v>LBQ/N(4)</v>
      </c>
      <c r="D139" s="11" t="str">
        <f>VLOOKUP(A139,[1]数据库!A:H,6,FALSE)</f>
        <v>红3</v>
      </c>
      <c r="E139" s="11" t="str">
        <f>VLOOKUP(A139,[1]数据库!A:H,7,FALSE)</f>
        <v>红6圆</v>
      </c>
      <c r="F139" s="11" t="str">
        <f>VLOOKUP(A139,[1]数据库!A:H,4,FALSE)</f>
        <v>有滤波器时</v>
      </c>
      <c r="G139" s="9" t="str">
        <f>VLOOKUP(A139,[1]数据库!A:H,5,FALSE)</f>
        <v>0.75黑</v>
      </c>
      <c r="H139" s="9">
        <f>VLOOKUP(A139,[1]数据库!A:L,12,FALSE)</f>
        <v>0</v>
      </c>
      <c r="I139" s="9">
        <f>VLOOKUP(A139,[1]数据库!A:I,8,FALSE)</f>
        <v>0</v>
      </c>
      <c r="J139" s="9">
        <f>VLOOKUP(A139,[1]数据库!A:K,9,FALSE)</f>
        <v>0</v>
      </c>
      <c r="K139" s="9">
        <f>VLOOKUP(A139,[1]数据库!A:K,10,FALSE)</f>
        <v>0</v>
      </c>
    </row>
    <row r="140" spans="1:11" ht="18.75" x14ac:dyDescent="0.15">
      <c r="A140" s="9">
        <v>88</v>
      </c>
      <c r="B140" s="11" t="str">
        <f>VLOOKUP(A140,[1]数据库!A:H,2,FALSE)</f>
        <v>QFB2/1</v>
      </c>
      <c r="C140" s="11" t="str">
        <f>VLOOKUP(A140,[1]数据库!A:H,3,FALSE)</f>
        <v>GYQ/2</v>
      </c>
      <c r="D140" s="11" t="str">
        <f>VLOOKUP(A140,[1]数据库!A:H,6,FALSE)</f>
        <v>红3</v>
      </c>
      <c r="E140" s="11" t="str">
        <f>VLOOKUP(A140,[1]数据库!A:H,7,FALSE)</f>
        <v>红3</v>
      </c>
      <c r="F140" s="11" t="str">
        <f>VLOOKUP(A140,[1]数据库!A:H,4,FALSE)</f>
        <v>有欠压保护GYQ时</v>
      </c>
      <c r="G140" s="9" t="str">
        <f>VLOOKUP(A140,[1]数据库!A:H,5,FALSE)</f>
        <v>0.75黑</v>
      </c>
      <c r="H140" s="9">
        <f>VLOOKUP(A140,[1]数据库!A:L,12,FALSE)</f>
        <v>0</v>
      </c>
      <c r="I140" s="9">
        <f>VLOOKUP(A140,[1]数据库!A:I,8,FALSE)</f>
        <v>0</v>
      </c>
      <c r="J140" s="9">
        <f>VLOOKUP(A140,[1]数据库!A:K,9,FALSE)</f>
        <v>0</v>
      </c>
      <c r="K140" s="9">
        <f>VLOOKUP(A140,[1]数据库!A:K,10,FALSE)</f>
        <v>0</v>
      </c>
    </row>
    <row r="141" spans="1:11" ht="18.75" x14ac:dyDescent="0.15">
      <c r="A141" s="9">
        <v>89</v>
      </c>
      <c r="B141" s="11" t="str">
        <f>VLOOKUP(A141,[1]数据库!A:H,2,FALSE)</f>
        <v>QFB2/QN</v>
      </c>
      <c r="C141" s="11" t="str">
        <f>VLOOKUP(A141,[1]数据库!A:H,3,FALSE)</f>
        <v>GYQ/HN</v>
      </c>
      <c r="D141" s="11" t="str">
        <f>VLOOKUP(A141,[1]数据库!A:H,6,FALSE)</f>
        <v>红3</v>
      </c>
      <c r="E141" s="11" t="str">
        <f>VLOOKUP(A141,[1]数据库!A:H,7,FALSE)</f>
        <v>红3</v>
      </c>
      <c r="F141" s="11" t="str">
        <f>VLOOKUP(A141,[1]数据库!A:H,4,FALSE)</f>
        <v>有欠压保护GYQ时</v>
      </c>
      <c r="G141" s="9" t="str">
        <f>VLOOKUP(A141,[1]数据库!A:H,5,FALSE)</f>
        <v>0.75黑</v>
      </c>
      <c r="H141" s="9">
        <f>VLOOKUP(A141,[1]数据库!A:L,12,FALSE)</f>
        <v>0</v>
      </c>
      <c r="I141" s="9">
        <f>VLOOKUP(A141,[1]数据库!A:I,8,FALSE)</f>
        <v>0</v>
      </c>
      <c r="J141" s="9">
        <f>VLOOKUP(A141,[1]数据库!A:K,9,FALSE)</f>
        <v>0</v>
      </c>
      <c r="K141" s="9">
        <f>VLOOKUP(A141,[1]数据库!A:K,10,FALSE)</f>
        <v>0</v>
      </c>
    </row>
    <row r="142" spans="1:11" ht="18.75" x14ac:dyDescent="0.15">
      <c r="A142" s="9">
        <v>90</v>
      </c>
      <c r="B142" s="11" t="str">
        <f>VLOOKUP(A142,[1]数据库!A:H,2,FALSE)</f>
        <v>GYQ/QN</v>
      </c>
      <c r="C142" s="11" t="str">
        <f>VLOOKUP(A142,[1]数据库!A:H,3,FALSE)</f>
        <v>输入电源/N</v>
      </c>
      <c r="D142" s="11" t="str">
        <f>VLOOKUP(A142,[1]数据库!A:H,6,FALSE)</f>
        <v>红3</v>
      </c>
      <c r="E142" s="11" t="str">
        <f>VLOOKUP(A142,[1]数据库!A:H,7,FALSE)</f>
        <v>红针</v>
      </c>
      <c r="F142" s="11" t="str">
        <f>VLOOKUP(A142,[1]数据库!A:H,4,FALSE)</f>
        <v>有欠压保护GYQ+无滤波器时</v>
      </c>
      <c r="G142" s="9" t="str">
        <f>VLOOKUP(A142,[1]数据库!A:H,5,FALSE)</f>
        <v>0.75黑</v>
      </c>
      <c r="H142" s="9">
        <f>VLOOKUP(A142,[1]数据库!A:L,12,FALSE)</f>
        <v>0</v>
      </c>
      <c r="I142" s="9">
        <f>VLOOKUP(A142,[1]数据库!A:I,8,FALSE)</f>
        <v>0</v>
      </c>
      <c r="J142" s="9">
        <f>VLOOKUP(A142,[1]数据库!A:K,9,FALSE)</f>
        <v>0</v>
      </c>
      <c r="K142" s="9">
        <f>VLOOKUP(A142,[1]数据库!A:K,10,FALSE)</f>
        <v>0</v>
      </c>
    </row>
    <row r="143" spans="1:11" ht="18.75" x14ac:dyDescent="0.15">
      <c r="A143" s="9">
        <v>91</v>
      </c>
      <c r="B143" s="11" t="str">
        <f>VLOOKUP(A143,[1]数据库!A:H,2,FALSE)</f>
        <v>GYQ/1</v>
      </c>
      <c r="C143" s="11" t="str">
        <f>VLOOKUP(A143,[1]数据库!A:H,3,FALSE)</f>
        <v>输入电源/T</v>
      </c>
      <c r="D143" s="11" t="str">
        <f>VLOOKUP(A143,[1]数据库!A:H,6,FALSE)</f>
        <v>红3</v>
      </c>
      <c r="E143" s="11" t="str">
        <f>VLOOKUP(A143,[1]数据库!A:H,7,FALSE)</f>
        <v>半剥13</v>
      </c>
      <c r="F143" s="11" t="str">
        <f>VLOOKUP(A143,[1]数据库!A:H,4,FALSE)</f>
        <v>有欠压保护GYQ+无滤波器时</v>
      </c>
      <c r="G143" s="9" t="str">
        <f>VLOOKUP(A143,[1]数据库!A:H,5,FALSE)</f>
        <v>0.75黑</v>
      </c>
      <c r="H143" s="9">
        <f>VLOOKUP(A143,[1]数据库!A:L,12,FALSE)</f>
        <v>0</v>
      </c>
      <c r="I143" s="9">
        <f>VLOOKUP(A143,[1]数据库!A:I,8,FALSE)</f>
        <v>0</v>
      </c>
      <c r="J143" s="9">
        <f>VLOOKUP(A143,[1]数据库!A:K,9,FALSE)</f>
        <v>0</v>
      </c>
      <c r="K143" s="9">
        <f>VLOOKUP(A143,[1]数据库!A:K,10,FALSE)</f>
        <v>0</v>
      </c>
    </row>
    <row r="144" spans="1:11" ht="18.75" x14ac:dyDescent="0.15">
      <c r="A144" s="9">
        <v>92</v>
      </c>
      <c r="B144" s="11" t="str">
        <f>VLOOKUP(A144,[1]数据库!A:H,2,FALSE)</f>
        <v>GYQ/QN</v>
      </c>
      <c r="C144" s="11" t="str">
        <f>VLOOKUP(A144,[1]数据库!A:H,3,FALSE)</f>
        <v>LBQ/N'(8)</v>
      </c>
      <c r="D144" s="11" t="str">
        <f>VLOOKUP(A144,[1]数据库!A:H,6,FALSE)</f>
        <v>红3</v>
      </c>
      <c r="E144" s="11" t="str">
        <f>VLOOKUP(A144,[1]数据库!A:H,7,FALSE)</f>
        <v>红6圆</v>
      </c>
      <c r="F144" s="11" t="str">
        <f>VLOOKUP(A144,[1]数据库!A:H,4,FALSE)</f>
        <v>有欠压保护GYQ+有滤波器时</v>
      </c>
      <c r="G144" s="9" t="str">
        <f>VLOOKUP(A144,[1]数据库!A:H,5,FALSE)</f>
        <v>0.75黑</v>
      </c>
      <c r="H144" s="9">
        <f>VLOOKUP(A144,[1]数据库!A:L,12,FALSE)</f>
        <v>0</v>
      </c>
      <c r="I144" s="9">
        <f>VLOOKUP(A144,[1]数据库!A:I,8,FALSE)</f>
        <v>0</v>
      </c>
      <c r="J144" s="9">
        <f>VLOOKUP(A144,[1]数据库!A:K,9,FALSE)</f>
        <v>0</v>
      </c>
      <c r="K144" s="9">
        <f>VLOOKUP(A144,[1]数据库!A:K,10,FALSE)</f>
        <v>0</v>
      </c>
    </row>
    <row r="145" spans="1:11" ht="18.75" x14ac:dyDescent="0.15">
      <c r="A145" s="9">
        <v>93</v>
      </c>
      <c r="B145" s="11" t="str">
        <f>VLOOKUP(A145,[1]数据库!A:H,2,FALSE)</f>
        <v>GYQ/1</v>
      </c>
      <c r="C145" s="11" t="str">
        <f>VLOOKUP(A145,[1]数据库!A:H,3,FALSE)</f>
        <v>LBQ/L3'(7)</v>
      </c>
      <c r="D145" s="11" t="str">
        <f>VLOOKUP(A145,[1]数据库!A:H,6,FALSE)</f>
        <v>红3</v>
      </c>
      <c r="E145" s="11" t="str">
        <f>VLOOKUP(A145,[1]数据库!A:H,7,FALSE)</f>
        <v>红6圆</v>
      </c>
      <c r="F145" s="11" t="str">
        <f>VLOOKUP(A145,[1]数据库!A:H,4,FALSE)</f>
        <v>有欠压保护GYQ+有滤波器时</v>
      </c>
      <c r="G145" s="9" t="str">
        <f>VLOOKUP(A145,[1]数据库!A:H,5,FALSE)</f>
        <v>0.75黑</v>
      </c>
      <c r="H145" s="9">
        <f>VLOOKUP(A145,[1]数据库!A:L,12,FALSE)</f>
        <v>0</v>
      </c>
      <c r="I145" s="9">
        <f>VLOOKUP(A145,[1]数据库!A:I,8,FALSE)</f>
        <v>0</v>
      </c>
      <c r="J145" s="9">
        <f>VLOOKUP(A145,[1]数据库!A:K,9,FALSE)</f>
        <v>0</v>
      </c>
      <c r="K145" s="9">
        <f>VLOOKUP(A145,[1]数据库!A:K,10,FALSE)</f>
        <v>0</v>
      </c>
    </row>
    <row r="146" spans="1:11" ht="18.75" x14ac:dyDescent="0.15">
      <c r="A146" s="97" t="s">
        <v>264</v>
      </c>
      <c r="B146" s="100"/>
      <c r="C146" s="100"/>
      <c r="D146" s="100"/>
      <c r="E146" s="100"/>
      <c r="F146" s="100"/>
      <c r="G146" s="100"/>
      <c r="H146" s="100"/>
      <c r="I146" s="100"/>
      <c r="J146" s="100"/>
      <c r="K146" s="101"/>
    </row>
    <row r="147" spans="1:11" ht="18.75" x14ac:dyDescent="0.15">
      <c r="A147" s="9">
        <v>94</v>
      </c>
      <c r="B147" s="11" t="str">
        <f>VLOOKUP(A147,[1]数据库!A:H,2,FALSE)</f>
        <v>FJSA/13</v>
      </c>
      <c r="C147" s="11" t="str">
        <f>VLOOKUP(A147,[1]数据库!A:H,3,FALSE)</f>
        <v>FTK/1</v>
      </c>
      <c r="D147" s="11" t="str">
        <f>VLOOKUP(A147,[1]数据库!A:H,6,FALSE)</f>
        <v>红4</v>
      </c>
      <c r="E147" s="11" t="str">
        <f>VLOOKUP(A147,[1]数据库!A:H,7,FALSE)</f>
        <v>红4</v>
      </c>
      <c r="F147" s="11" t="str">
        <f>VLOOKUP(A147,[1]数据库!A:H,4,FALSE)</f>
        <v>非钢带梯/非异步货梯</v>
      </c>
      <c r="G147" s="9" t="str">
        <f>VLOOKUP(A147,[1]数据库!A:H,5,FALSE)</f>
        <v>0.75黑</v>
      </c>
      <c r="H147" s="9" t="str">
        <f>VLOOKUP(A147,[1]数据库!A:L,12,FALSE)</f>
        <v>FJSA/13、FTK/1</v>
      </c>
      <c r="I147" s="9">
        <f>VLOOKUP(A147,[1]数据库!A:I,8,FALSE)</f>
        <v>0</v>
      </c>
      <c r="J147" s="9">
        <f>VLOOKUP(A147,[1]数据库!A:K,9,FALSE)</f>
        <v>0</v>
      </c>
      <c r="K147" s="9">
        <f>VLOOKUP(A147,[1]数据库!A:K,10,FALSE)</f>
        <v>0</v>
      </c>
    </row>
    <row r="148" spans="1:11" ht="18.75" x14ac:dyDescent="0.15">
      <c r="A148" s="9">
        <v>95</v>
      </c>
      <c r="B148" s="11" t="str">
        <f>VLOOKUP(A148,[1]数据库!A:H,2,FALSE)</f>
        <v>FJXA/13</v>
      </c>
      <c r="C148" s="11" t="str">
        <f>VLOOKUP(A148,[1]数据库!A:H,3,FALSE)</f>
        <v>FJSA/13</v>
      </c>
      <c r="D148" s="11" t="str">
        <f>VLOOKUP(A148,[1]数据库!A:H,6,FALSE)</f>
        <v>红4</v>
      </c>
      <c r="E148" s="11" t="str">
        <f>VLOOKUP(A148,[1]数据库!A:H,7,FALSE)</f>
        <v>红4</v>
      </c>
      <c r="F148" s="11" t="str">
        <f>VLOOKUP(A148,[1]数据库!A:H,4,FALSE)</f>
        <v>标准</v>
      </c>
      <c r="G148" s="9" t="str">
        <f>VLOOKUP(A148,[1]数据库!A:H,5,FALSE)</f>
        <v>0.5黑</v>
      </c>
      <c r="H148" s="9" t="str">
        <f>VLOOKUP(A148,[1]数据库!A:L,12,FALSE)</f>
        <v>FJXA/13、FJSA/13</v>
      </c>
      <c r="I148" s="9">
        <f>VLOOKUP(A148,[1]数据库!A:I,8,FALSE)</f>
        <v>0</v>
      </c>
      <c r="J148" s="9">
        <f>VLOOKUP(A148,[1]数据库!A:K,9,FALSE)</f>
        <v>280</v>
      </c>
      <c r="K148" s="9">
        <f>VLOOKUP(A148,[1]数据库!A:K,10,FALSE)</f>
        <v>0</v>
      </c>
    </row>
    <row r="149" spans="1:11" ht="18.75" x14ac:dyDescent="0.15">
      <c r="A149" s="9">
        <v>96</v>
      </c>
      <c r="B149" s="11" t="str">
        <f>VLOOKUP(A149,[1]数据库!A:H,2,FALSE)</f>
        <v>FJA/23</v>
      </c>
      <c r="C149" s="11" t="str">
        <f>VLOOKUP(A149,[1]数据库!A:H,3,FALSE)</f>
        <v>FJXA/14</v>
      </c>
      <c r="D149" s="11" t="str">
        <f>VLOOKUP(A149,[1]数据库!A:H,6,FALSE)</f>
        <v>红4</v>
      </c>
      <c r="E149" s="11" t="str">
        <f>VLOOKUP(A149,[1]数据库!A:H,7,FALSE)</f>
        <v>红4</v>
      </c>
      <c r="F149" s="11" t="str">
        <f>VLOOKUP(A149,[1]数据库!A:H,4,FALSE)</f>
        <v>标准</v>
      </c>
      <c r="G149" s="9" t="str">
        <f>VLOOKUP(A149,[1]数据库!A:H,5,FALSE)</f>
        <v>0.5黑</v>
      </c>
      <c r="H149" s="9" t="str">
        <f>VLOOKUP(A149,[1]数据库!A:L,12,FALSE)</f>
        <v>FJA/23、FJXA/14</v>
      </c>
      <c r="I149" s="9">
        <f>VLOOKUP(A149,[1]数据库!A:I,8,FALSE)</f>
        <v>0</v>
      </c>
      <c r="J149" s="9">
        <f>VLOOKUP(A149,[1]数据库!A:K,9,FALSE)</f>
        <v>280</v>
      </c>
      <c r="K149" s="9">
        <f>VLOOKUP(A149,[1]数据库!A:K,10,FALSE)</f>
        <v>0</v>
      </c>
    </row>
    <row r="150" spans="1:11" ht="18.75" x14ac:dyDescent="0.15">
      <c r="A150" s="9">
        <v>97</v>
      </c>
      <c r="B150" s="11" t="e">
        <f>VLOOKUP(A150,[1]数据库!A:H,2,FALSE)</f>
        <v>#N/A</v>
      </c>
      <c r="C150" s="11" t="e">
        <f>VLOOKUP(A150,[1]数据库!A:H,3,FALSE)</f>
        <v>#N/A</v>
      </c>
      <c r="D150" s="11" t="e">
        <f>VLOOKUP(A150,[1]数据库!A:H,6,FALSE)</f>
        <v>#N/A</v>
      </c>
      <c r="E150" s="11" t="e">
        <f>VLOOKUP(A150,[1]数据库!A:H,7,FALSE)</f>
        <v>#N/A</v>
      </c>
      <c r="F150" s="11" t="e">
        <f>VLOOKUP(A150,[1]数据库!A:H,4,FALSE)</f>
        <v>#N/A</v>
      </c>
      <c r="G150" s="9" t="e">
        <f>VLOOKUP(A150,[1]数据库!A:H,5,FALSE)</f>
        <v>#N/A</v>
      </c>
      <c r="H150" s="9" t="e">
        <f>VLOOKUP(A150,[1]数据库!A:L,12,FALSE)</f>
        <v>#N/A</v>
      </c>
      <c r="I150" s="9" t="e">
        <f>VLOOKUP(A150,[1]数据库!A:I,8,FALSE)</f>
        <v>#N/A</v>
      </c>
      <c r="J150" s="9" t="e">
        <f>VLOOKUP(A150,[1]数据库!A:K,9,FALSE)</f>
        <v>#N/A</v>
      </c>
      <c r="K150" s="9" t="e">
        <f>VLOOKUP(A150,[1]数据库!A:K,10,FALSE)</f>
        <v>#N/A</v>
      </c>
    </row>
    <row r="151" spans="1:11" ht="18.75" x14ac:dyDescent="0.15">
      <c r="A151" s="9">
        <v>98</v>
      </c>
      <c r="B151" s="11" t="str">
        <f>VLOOKUP(A151,[1]数据库!A:H,2,FALSE)</f>
        <v>FJA/14</v>
      </c>
      <c r="C151" s="11" t="str">
        <f>VLOOKUP(A151,[1]数据库!A:H,3,FALSE)</f>
        <v>FJK/13</v>
      </c>
      <c r="D151" s="11" t="str">
        <f>VLOOKUP(A151,[1]数据库!A:H,6,FALSE)</f>
        <v>红4</v>
      </c>
      <c r="E151" s="11" t="str">
        <f>VLOOKUP(A151,[1]数据库!A:H,7,FALSE)</f>
        <v>红4</v>
      </c>
      <c r="F151" s="11" t="str">
        <f>VLOOKUP(A151,[1]数据库!A:H,4,FALSE)</f>
        <v>标准</v>
      </c>
      <c r="G151" s="9" t="str">
        <f>VLOOKUP(A151,[1]数据库!A:H,5,FALSE)</f>
        <v>0.5黑</v>
      </c>
      <c r="H151" s="9" t="str">
        <f>VLOOKUP(A151,[1]数据库!A:L,12,FALSE)</f>
        <v>FJA/14、FJK/13</v>
      </c>
      <c r="I151" s="9">
        <f>VLOOKUP(A151,[1]数据库!A:I,8,FALSE)</f>
        <v>0</v>
      </c>
      <c r="J151" s="9">
        <f>VLOOKUP(A151,[1]数据库!A:K,9,FALSE)</f>
        <v>370</v>
      </c>
      <c r="K151" s="9">
        <f>VLOOKUP(A151,[1]数据库!A:K,10,FALSE)</f>
        <v>0</v>
      </c>
    </row>
    <row r="152" spans="1:11" ht="18.75" x14ac:dyDescent="0.15">
      <c r="A152" s="9">
        <v>99</v>
      </c>
      <c r="B152" s="11" t="e">
        <f>VLOOKUP(A152,[1]数据库!A:H,2,FALSE)</f>
        <v>#N/A</v>
      </c>
      <c r="C152" s="11" t="e">
        <f>VLOOKUP(A152,[1]数据库!A:H,3,FALSE)</f>
        <v>#N/A</v>
      </c>
      <c r="D152" s="11" t="e">
        <f>VLOOKUP(A152,[1]数据库!A:H,6,FALSE)</f>
        <v>#N/A</v>
      </c>
      <c r="E152" s="11" t="e">
        <f>VLOOKUP(A152,[1]数据库!A:H,7,FALSE)</f>
        <v>#N/A</v>
      </c>
      <c r="F152" s="11" t="e">
        <f>VLOOKUP(A152,[1]数据库!A:H,4,FALSE)</f>
        <v>#N/A</v>
      </c>
      <c r="G152" s="9" t="e">
        <f>VLOOKUP(A152,[1]数据库!A:H,5,FALSE)</f>
        <v>#N/A</v>
      </c>
      <c r="H152" s="9" t="e">
        <f>VLOOKUP(A152,[1]数据库!A:L,12,FALSE)</f>
        <v>#N/A</v>
      </c>
      <c r="I152" s="9" t="e">
        <f>VLOOKUP(A152,[1]数据库!A:I,8,FALSE)</f>
        <v>#N/A</v>
      </c>
      <c r="J152" s="9" t="e">
        <f>VLOOKUP(A152,[1]数据库!A:K,9,FALSE)</f>
        <v>#N/A</v>
      </c>
      <c r="K152" s="9" t="e">
        <f>VLOOKUP(A152,[1]数据库!A:K,10,FALSE)</f>
        <v>#N/A</v>
      </c>
    </row>
    <row r="153" spans="1:11" ht="18.75" x14ac:dyDescent="0.15">
      <c r="A153" s="9">
        <v>100</v>
      </c>
      <c r="B153" s="11" t="str">
        <f>VLOOKUP(A153,[1]数据库!A:H,2,FALSE)</f>
        <v>FJK/4</v>
      </c>
      <c r="C153" s="11" t="str">
        <f>VLOOKUP(A153,[1]数据库!A:H,3,FALSE)</f>
        <v>FJA/3</v>
      </c>
      <c r="D153" s="11" t="str">
        <f>VLOOKUP(A153,[1]数据库!A:H,6,FALSE)</f>
        <v>红4</v>
      </c>
      <c r="E153" s="11" t="str">
        <f>VLOOKUP(A153,[1]数据库!A:H,7,FALSE)</f>
        <v>红4</v>
      </c>
      <c r="F153" s="11" t="str">
        <f>VLOOKUP(A153,[1]数据库!A:H,4,FALSE)</f>
        <v>标准</v>
      </c>
      <c r="G153" s="9" t="str">
        <f>VLOOKUP(A153,[1]数据库!A:H,5,FALSE)</f>
        <v>0.5黑</v>
      </c>
      <c r="H153" s="9" t="str">
        <f>VLOOKUP(A153,[1]数据库!A:L,12,FALSE)</f>
        <v>FJK/4、FJA/3</v>
      </c>
      <c r="I153" s="9">
        <f>VLOOKUP(A153,[1]数据库!A:I,8,FALSE)</f>
        <v>0</v>
      </c>
      <c r="J153" s="9">
        <f>VLOOKUP(A153,[1]数据库!A:K,9,FALSE)</f>
        <v>280</v>
      </c>
      <c r="K153" s="9">
        <f>VLOOKUP(A153,[1]数据库!A:K,10,FALSE)</f>
        <v>0</v>
      </c>
    </row>
    <row r="154" spans="1:11" ht="18.75" x14ac:dyDescent="0.15">
      <c r="A154" s="9">
        <v>101</v>
      </c>
      <c r="B154" s="11" t="e">
        <f>VLOOKUP(A154,[1]数据库!A:H,2,FALSE)</f>
        <v>#N/A</v>
      </c>
      <c r="C154" s="11" t="e">
        <f>VLOOKUP(A154,[1]数据库!A:H,3,FALSE)</f>
        <v>#N/A</v>
      </c>
      <c r="D154" s="11" t="e">
        <f>VLOOKUP(A154,[1]数据库!A:H,6,FALSE)</f>
        <v>#N/A</v>
      </c>
      <c r="E154" s="11" t="e">
        <f>VLOOKUP(A154,[1]数据库!A:H,7,FALSE)</f>
        <v>#N/A</v>
      </c>
      <c r="F154" s="11" t="e">
        <f>VLOOKUP(A154,[1]数据库!A:H,4,FALSE)</f>
        <v>#N/A</v>
      </c>
      <c r="G154" s="9" t="e">
        <f>VLOOKUP(A154,[1]数据库!A:H,5,FALSE)</f>
        <v>#N/A</v>
      </c>
      <c r="H154" s="9" t="e">
        <f>VLOOKUP(A154,[1]数据库!A:L,12,FALSE)</f>
        <v>#N/A</v>
      </c>
      <c r="I154" s="9" t="e">
        <f>VLOOKUP(A154,[1]数据库!A:I,8,FALSE)</f>
        <v>#N/A</v>
      </c>
      <c r="J154" s="9" t="e">
        <f>VLOOKUP(A154,[1]数据库!A:K,9,FALSE)</f>
        <v>#N/A</v>
      </c>
      <c r="K154" s="9" t="e">
        <f>VLOOKUP(A154,[1]数据库!A:K,10,FALSE)</f>
        <v>#N/A</v>
      </c>
    </row>
    <row r="155" spans="1:11" ht="18.75" x14ac:dyDescent="0.15">
      <c r="A155" s="9">
        <v>102</v>
      </c>
      <c r="B155" s="11" t="str">
        <f>VLOOKUP(A155,[1]数据库!A:H,2,FALSE)</f>
        <v>FJXA/3</v>
      </c>
      <c r="C155" s="11" t="str">
        <f>VLOOKUP(A155,[1]数据库!A:H,3,FALSE)</f>
        <v>FJA/4</v>
      </c>
      <c r="D155" s="11" t="str">
        <f>VLOOKUP(A155,[1]数据库!A:H,6,FALSE)</f>
        <v>红4</v>
      </c>
      <c r="E155" s="11" t="str">
        <f>VLOOKUP(A155,[1]数据库!A:H,7,FALSE)</f>
        <v>红4</v>
      </c>
      <c r="F155" s="11" t="str">
        <f>VLOOKUP(A155,[1]数据库!A:H,4,FALSE)</f>
        <v>标准</v>
      </c>
      <c r="G155" s="9" t="str">
        <f>VLOOKUP(A155,[1]数据库!A:H,5,FALSE)</f>
        <v>0.5黑</v>
      </c>
      <c r="H155" s="9" t="str">
        <f>VLOOKUP(A155,[1]数据库!A:L,12,FALSE)</f>
        <v>FJXA/3、FJA/4</v>
      </c>
      <c r="I155" s="9">
        <f>VLOOKUP(A155,[1]数据库!A:I,8,FALSE)</f>
        <v>0</v>
      </c>
      <c r="J155" s="9">
        <f>VLOOKUP(A155,[1]数据库!A:K,9,FALSE)</f>
        <v>280</v>
      </c>
      <c r="K155" s="9">
        <f>VLOOKUP(A155,[1]数据库!A:K,10,FALSE)</f>
        <v>0</v>
      </c>
    </row>
    <row r="156" spans="1:11" ht="18.75" x14ac:dyDescent="0.15">
      <c r="A156" s="9">
        <v>103</v>
      </c>
      <c r="B156" s="11" t="e">
        <f>VLOOKUP(A156,[1]数据库!A:H,2,FALSE)</f>
        <v>#N/A</v>
      </c>
      <c r="C156" s="11" t="e">
        <f>VLOOKUP(A156,[1]数据库!A:H,3,FALSE)</f>
        <v>#N/A</v>
      </c>
      <c r="D156" s="11" t="e">
        <f>VLOOKUP(A156,[1]数据库!A:H,6,FALSE)</f>
        <v>#N/A</v>
      </c>
      <c r="E156" s="11" t="e">
        <f>VLOOKUP(A156,[1]数据库!A:H,7,FALSE)</f>
        <v>#N/A</v>
      </c>
      <c r="F156" s="11" t="e">
        <f>VLOOKUP(A156,[1]数据库!A:H,4,FALSE)</f>
        <v>#N/A</v>
      </c>
      <c r="G156" s="9" t="e">
        <f>VLOOKUP(A156,[1]数据库!A:H,5,FALSE)</f>
        <v>#N/A</v>
      </c>
      <c r="H156" s="9" t="e">
        <f>VLOOKUP(A156,[1]数据库!A:L,12,FALSE)</f>
        <v>#N/A</v>
      </c>
      <c r="I156" s="9" t="e">
        <f>VLOOKUP(A156,[1]数据库!A:I,8,FALSE)</f>
        <v>#N/A</v>
      </c>
      <c r="J156" s="9" t="e">
        <f>VLOOKUP(A156,[1]数据库!A:K,9,FALSE)</f>
        <v>#N/A</v>
      </c>
      <c r="K156" s="9" t="e">
        <f>VLOOKUP(A156,[1]数据库!A:K,10,FALSE)</f>
        <v>#N/A</v>
      </c>
    </row>
    <row r="157" spans="1:11" ht="18.75" x14ac:dyDescent="0.15">
      <c r="A157" s="12"/>
      <c r="B157" s="13"/>
      <c r="C157" s="13"/>
      <c r="D157" s="13"/>
      <c r="E157" s="13"/>
      <c r="F157" s="13"/>
      <c r="G157" s="14"/>
      <c r="H157" s="14"/>
      <c r="I157" s="14"/>
      <c r="J157" s="14"/>
      <c r="K157" s="15"/>
    </row>
    <row r="158" spans="1:11" ht="18.75" x14ac:dyDescent="0.15">
      <c r="A158" s="12"/>
      <c r="B158" s="13"/>
      <c r="C158" s="13"/>
      <c r="D158" s="13"/>
      <c r="E158" s="13"/>
      <c r="F158" s="13"/>
      <c r="G158" s="14"/>
      <c r="H158" s="14"/>
      <c r="I158" s="14"/>
      <c r="J158" s="14"/>
      <c r="K158" s="15"/>
    </row>
    <row r="159" spans="1:11" ht="18.75" x14ac:dyDescent="0.15">
      <c r="A159" s="102" t="s">
        <v>265</v>
      </c>
      <c r="B159" s="103"/>
      <c r="C159" s="103"/>
      <c r="D159" s="103"/>
      <c r="E159" s="103"/>
      <c r="F159" s="103"/>
      <c r="G159" s="103"/>
      <c r="H159" s="103"/>
      <c r="I159" s="103"/>
      <c r="J159" s="103"/>
      <c r="K159" s="104"/>
    </row>
    <row r="160" spans="1:11" ht="18.75" x14ac:dyDescent="0.15">
      <c r="A160" s="9">
        <v>300</v>
      </c>
      <c r="B160" s="11" t="str">
        <f>VLOOKUP(A160,[1]数据库!A:H,2,FALSE)</f>
        <v>扩展板/X12/3</v>
      </c>
      <c r="C160" s="11" t="str">
        <f>VLOOKUP(A160,[1]数据库!A:H,3,FALSE)</f>
        <v>KJ/1</v>
      </c>
      <c r="D160" s="11" t="str">
        <f>VLOOKUP(A160,[1]数据库!A:H,6,FALSE)</f>
        <v>半剥4</v>
      </c>
      <c r="E160" s="11" t="str">
        <f>VLOOKUP(A160,[1]数据库!A:H,7,FALSE)</f>
        <v>5556T</v>
      </c>
      <c r="F160" s="11" t="str">
        <f>VLOOKUP(A160,[1]数据库!A:H,4,FALSE)</f>
        <v>能量回馈/非通讯型停电救援/电子记录</v>
      </c>
      <c r="G160" s="9" t="str">
        <f>VLOOKUP(A160,[1]数据库!A:H,5,FALSE)</f>
        <v>0.5黑</v>
      </c>
      <c r="H160" s="9" t="str">
        <f>VLOOKUP(A160,[1]数据库!A:L,12,FALSE)</f>
        <v>KJ/1</v>
      </c>
      <c r="I160" s="9">
        <f>VLOOKUP(A160,[1]数据库!A:I,8,FALSE)</f>
        <v>0</v>
      </c>
      <c r="J160" s="9">
        <f>VLOOKUP(A160,[1]数据库!A:K,9,FALSE)</f>
        <v>0</v>
      </c>
      <c r="K160" s="9">
        <f>VLOOKUP(A160,[1]数据库!A:K,10,FALSE)</f>
        <v>1580</v>
      </c>
    </row>
    <row r="161" spans="1:11" ht="18.75" x14ac:dyDescent="0.15">
      <c r="A161" s="9">
        <v>301</v>
      </c>
      <c r="B161" s="11" t="str">
        <f>VLOOKUP(A161,[1]数据库!A:H,2,FALSE)</f>
        <v>扩展板/X12/2</v>
      </c>
      <c r="C161" s="11" t="str">
        <f>VLOOKUP(A161,[1]数据库!A:H,3,FALSE)</f>
        <v>KJ/2</v>
      </c>
      <c r="D161" s="11" t="str">
        <f>VLOOKUP(A161,[1]数据库!A:H,6,FALSE)</f>
        <v>半剥4</v>
      </c>
      <c r="E161" s="11" t="str">
        <f>VLOOKUP(A161,[1]数据库!A:H,7,FALSE)</f>
        <v>5556T</v>
      </c>
      <c r="F161" s="11" t="str">
        <f>VLOOKUP(A161,[1]数据库!A:H,4,FALSE)</f>
        <v>能量回馈/非通讯型停电救援/电子记录</v>
      </c>
      <c r="G161" s="9" t="str">
        <f>VLOOKUP(A161,[1]数据库!A:H,5,FALSE)</f>
        <v>0.5黑</v>
      </c>
      <c r="H161" s="9" t="str">
        <f>VLOOKUP(A161,[1]数据库!A:L,12,FALSE)</f>
        <v>KJ/2</v>
      </c>
      <c r="I161" s="9">
        <f>VLOOKUP(A161,[1]数据库!A:I,8,FALSE)</f>
        <v>0</v>
      </c>
      <c r="J161" s="9">
        <f>VLOOKUP(A161,[1]数据库!A:K,9,FALSE)</f>
        <v>0</v>
      </c>
      <c r="K161" s="9">
        <f>VLOOKUP(A161,[1]数据库!A:K,10,FALSE)</f>
        <v>1580</v>
      </c>
    </row>
    <row r="162" spans="1:11" ht="18.75" x14ac:dyDescent="0.15">
      <c r="A162" s="9">
        <v>302</v>
      </c>
      <c r="B162" s="11" t="str">
        <f>VLOOKUP(A162,[1]数据库!A:H,2,FALSE)</f>
        <v>扩展板/X12/1</v>
      </c>
      <c r="C162" s="11" t="str">
        <f>VLOOKUP(A162,[1]数据库!A:H,3,FALSE)</f>
        <v>KJ/3</v>
      </c>
      <c r="D162" s="11" t="str">
        <f>VLOOKUP(A162,[1]数据库!A:H,6,FALSE)</f>
        <v>半剥4</v>
      </c>
      <c r="E162" s="11" t="str">
        <f>VLOOKUP(A162,[1]数据库!A:H,7,FALSE)</f>
        <v>5556T</v>
      </c>
      <c r="F162" s="11" t="str">
        <f>VLOOKUP(A162,[1]数据库!A:H,4,FALSE)</f>
        <v>能量回馈/非通讯型停电救援/电子记录</v>
      </c>
      <c r="G162" s="9" t="str">
        <f>VLOOKUP(A162,[1]数据库!A:H,5,FALSE)</f>
        <v>0.5黑</v>
      </c>
      <c r="H162" s="9" t="str">
        <f>VLOOKUP(A162,[1]数据库!A:L,12,FALSE)</f>
        <v>KJ/3</v>
      </c>
      <c r="I162" s="9">
        <f>VLOOKUP(A162,[1]数据库!A:I,8,FALSE)</f>
        <v>0</v>
      </c>
      <c r="J162" s="9">
        <f>VLOOKUP(A162,[1]数据库!A:K,9,FALSE)</f>
        <v>0</v>
      </c>
      <c r="K162" s="9">
        <f>VLOOKUP(A162,[1]数据库!A:K,10,FALSE)</f>
        <v>1580</v>
      </c>
    </row>
    <row r="163" spans="1:11" ht="18.75" x14ac:dyDescent="0.15">
      <c r="A163" s="9">
        <v>303</v>
      </c>
      <c r="B163" s="11" t="str">
        <f>VLOOKUP(A163,[1]数据库!A:H,2,FALSE)</f>
        <v>扩展板/X12/4</v>
      </c>
      <c r="C163" s="11" t="str">
        <f>VLOOKUP(A163,[1]数据库!A:H,3,FALSE)</f>
        <v>KJ/4</v>
      </c>
      <c r="D163" s="11" t="str">
        <f>VLOOKUP(A163,[1]数据库!A:H,6,FALSE)</f>
        <v>半剥4</v>
      </c>
      <c r="E163" s="11" t="str">
        <f>VLOOKUP(A163,[1]数据库!A:H,7,FALSE)</f>
        <v>5556T</v>
      </c>
      <c r="F163" s="11" t="str">
        <f>VLOOKUP(A163,[1]数据库!A:H,4,FALSE)</f>
        <v>能量回馈/非通讯型停电救援/电子记录</v>
      </c>
      <c r="G163" s="9" t="str">
        <f>VLOOKUP(A163,[1]数据库!A:H,5,FALSE)</f>
        <v>0.5黑</v>
      </c>
      <c r="H163" s="9" t="str">
        <f>VLOOKUP(A163,[1]数据库!A:L,12,FALSE)</f>
        <v>KJ/4</v>
      </c>
      <c r="I163" s="9">
        <f>VLOOKUP(A163,[1]数据库!A:I,8,FALSE)</f>
        <v>0</v>
      </c>
      <c r="J163" s="9">
        <f>VLOOKUP(A163,[1]数据库!A:K,9,FALSE)</f>
        <v>0</v>
      </c>
      <c r="K163" s="9">
        <f>VLOOKUP(A163,[1]数据库!A:K,10,FALSE)</f>
        <v>1580</v>
      </c>
    </row>
    <row r="164" spans="1:11" ht="18.75" x14ac:dyDescent="0.15">
      <c r="A164" s="9">
        <v>304</v>
      </c>
      <c r="B164" s="11" t="str">
        <f>VLOOKUP(A164,[1]数据库!A:H,2,FALSE)</f>
        <v>GRU/CN1/1</v>
      </c>
      <c r="C164" s="11" t="str">
        <f>VLOOKUP(A164,[1]数据库!A:H,3,FALSE)</f>
        <v>CE2</v>
      </c>
      <c r="D164" s="11" t="str">
        <f>VLOOKUP(A164,[1]数据库!A:H,6,FALSE)</f>
        <v>5556T</v>
      </c>
      <c r="E164" s="11" t="str">
        <f>VLOOKUP(A164,[1]数据库!A:H,7,FALSE)</f>
        <v>305、306半剥13</v>
      </c>
      <c r="F164" s="11" t="str">
        <f>VLOOKUP(A164,[1]数据库!A:H,4,FALSE)</f>
        <v>电子微动/电子双开门</v>
      </c>
      <c r="G164" s="9" t="str">
        <f>VLOOKUP(A164,[1]数据库!A:H,5,FALSE)</f>
        <v>0.5黑</v>
      </c>
      <c r="H164" s="9" t="str">
        <f>VLOOKUP(A164,[1]数据库!A:L,12,FALSE)</f>
        <v>GRU/CN1/1</v>
      </c>
      <c r="I164" s="9">
        <f>VLOOKUP(A164,[1]数据库!A:I,8,FALSE)</f>
        <v>0</v>
      </c>
      <c r="J164" s="9">
        <f>VLOOKUP(A164,[1]数据库!A:K,9,FALSE)</f>
        <v>0</v>
      </c>
      <c r="K164" s="9">
        <f>VLOOKUP(A164,[1]数据库!A:K,10,FALSE)</f>
        <v>270</v>
      </c>
    </row>
    <row r="165" spans="1:11" ht="18.75" x14ac:dyDescent="0.15">
      <c r="A165" s="9">
        <v>305</v>
      </c>
      <c r="B165" s="11" t="str">
        <f>VLOOKUP(A165,[1]数据库!A:H,2,FALSE)</f>
        <v>KJ/3</v>
      </c>
      <c r="C165" s="11" t="str">
        <f>VLOOKUP(A165,[1]数据库!A:H,3,FALSE)</f>
        <v>CE2</v>
      </c>
      <c r="D165" s="11" t="str">
        <f>VLOOKUP(A165,[1]数据库!A:H,6,FALSE)</f>
        <v>5556T</v>
      </c>
      <c r="E165" s="11" t="str">
        <f>VLOOKUP(A165,[1]数据库!A:H,7,FALSE)</f>
        <v>304、306半剥13</v>
      </c>
      <c r="F165" s="11" t="str">
        <f>VLOOKUP(A165,[1]数据库!A:H,4,FALSE)</f>
        <v>电子微动/电子双开门</v>
      </c>
      <c r="G165" s="9" t="str">
        <f>VLOOKUP(A165,[1]数据库!A:H,5,FALSE)</f>
        <v>0.5黑</v>
      </c>
      <c r="H165" s="9">
        <f>VLOOKUP(A165,[1]数据库!A:L,12,FALSE)</f>
        <v>0</v>
      </c>
      <c r="I165" s="9">
        <f>VLOOKUP(A165,[1]数据库!A:I,8,FALSE)</f>
        <v>0</v>
      </c>
      <c r="J165" s="9">
        <f>VLOOKUP(A165,[1]数据库!A:K,9,FALSE)</f>
        <v>0</v>
      </c>
      <c r="K165" s="9">
        <f>VLOOKUP(A165,[1]数据库!A:K,10,FALSE)</f>
        <v>350</v>
      </c>
    </row>
    <row r="166" spans="1:11" ht="18.75" x14ac:dyDescent="0.15">
      <c r="A166" s="9">
        <v>306</v>
      </c>
      <c r="B166" s="11" t="str">
        <f>VLOOKUP(A166,[1]数据库!A:H,2,FALSE)</f>
        <v>KZ/13</v>
      </c>
      <c r="C166" s="11" t="str">
        <f>VLOOKUP(A166,[1]数据库!A:H,3,FALSE)</f>
        <v>CE2</v>
      </c>
      <c r="D166" s="11" t="str">
        <f>VLOOKUP(A166,[1]数据库!A:H,6,FALSE)</f>
        <v>5556T</v>
      </c>
      <c r="E166" s="11" t="str">
        <f>VLOOKUP(A166,[1]数据库!A:H,7,FALSE)</f>
        <v>304、305半剥13</v>
      </c>
      <c r="F166" s="11" t="str">
        <f>VLOOKUP(A166,[1]数据库!A:H,4,FALSE)</f>
        <v>电子微动/电子双开门</v>
      </c>
      <c r="G166" s="9" t="str">
        <f>VLOOKUP(A166,[1]数据库!A:H,5,FALSE)</f>
        <v>0.5黑</v>
      </c>
      <c r="H166" s="9">
        <f>VLOOKUP(A166,[1]数据库!A:L,12,FALSE)</f>
        <v>0</v>
      </c>
      <c r="I166" s="9">
        <f>VLOOKUP(A166,[1]数据库!A:I,8,FALSE)</f>
        <v>0</v>
      </c>
      <c r="J166" s="9">
        <f>VLOOKUP(A166,[1]数据库!A:K,9,FALSE)</f>
        <v>0</v>
      </c>
      <c r="K166" s="9">
        <f>VLOOKUP(A166,[1]数据库!A:K,10,FALSE)</f>
        <v>390</v>
      </c>
    </row>
    <row r="167" spans="1:11" ht="18.75" x14ac:dyDescent="0.15">
      <c r="A167" s="9">
        <v>307</v>
      </c>
      <c r="B167" s="11" t="str">
        <f>VLOOKUP(A167,[1]数据库!A:H,2,FALSE)</f>
        <v>GRU/CN1/2</v>
      </c>
      <c r="C167" s="11" t="str">
        <f>VLOOKUP(A167,[1]数据库!A:H,3,FALSE)</f>
        <v>CE3</v>
      </c>
      <c r="D167" s="11" t="str">
        <f>VLOOKUP(A167,[1]数据库!A:H,6,FALSE)</f>
        <v>5556T</v>
      </c>
      <c r="E167" s="11" t="str">
        <f>VLOOKUP(A167,[1]数据库!A:H,7,FALSE)</f>
        <v>308、309半剥13</v>
      </c>
      <c r="F167" s="11" t="str">
        <f>VLOOKUP(A167,[1]数据库!A:H,4,FALSE)</f>
        <v>电子微动/电子双开门</v>
      </c>
      <c r="G167" s="9" t="str">
        <f>VLOOKUP(A167,[1]数据库!A:H,5,FALSE)</f>
        <v>0.5黑</v>
      </c>
      <c r="H167" s="9" t="str">
        <f>VLOOKUP(A167,[1]数据库!A:L,12,FALSE)</f>
        <v>GRU/CN1/2</v>
      </c>
      <c r="I167" s="9">
        <f>VLOOKUP(A167,[1]数据库!A:I,8,FALSE)</f>
        <v>0</v>
      </c>
      <c r="J167" s="9">
        <f>VLOOKUP(A167,[1]数据库!A:K,9,FALSE)</f>
        <v>0</v>
      </c>
      <c r="K167" s="9">
        <f>VLOOKUP(A167,[1]数据库!A:K,10,FALSE)</f>
        <v>270</v>
      </c>
    </row>
    <row r="168" spans="1:11" ht="18.75" x14ac:dyDescent="0.15">
      <c r="A168" s="9">
        <v>308</v>
      </c>
      <c r="B168" s="11" t="str">
        <f>VLOOKUP(A168,[1]数据库!A:H,2,FALSE)</f>
        <v>KJ/4</v>
      </c>
      <c r="C168" s="11" t="str">
        <f>VLOOKUP(A168,[1]数据库!A:H,3,FALSE)</f>
        <v>CE3</v>
      </c>
      <c r="D168" s="11" t="str">
        <f>VLOOKUP(A168,[1]数据库!A:H,6,FALSE)</f>
        <v>5556T</v>
      </c>
      <c r="E168" s="11" t="str">
        <f>VLOOKUP(A168,[1]数据库!A:H,7,FALSE)</f>
        <v>307、309半剥13</v>
      </c>
      <c r="F168" s="11" t="str">
        <f>VLOOKUP(A168,[1]数据库!A:H,4,FALSE)</f>
        <v>电子微动/电子双开门</v>
      </c>
      <c r="G168" s="9" t="str">
        <f>VLOOKUP(A168,[1]数据库!A:H,5,FALSE)</f>
        <v>0.5黑</v>
      </c>
      <c r="H168" s="9">
        <f>VLOOKUP(A168,[1]数据库!A:L,12,FALSE)</f>
        <v>0</v>
      </c>
      <c r="I168" s="9">
        <f>VLOOKUP(A168,[1]数据库!A:I,8,FALSE)</f>
        <v>0</v>
      </c>
      <c r="J168" s="9">
        <f>VLOOKUP(A168,[1]数据库!A:K,9,FALSE)</f>
        <v>0</v>
      </c>
      <c r="K168" s="9">
        <f>VLOOKUP(A168,[1]数据库!A:K,10,FALSE)</f>
        <v>350</v>
      </c>
    </row>
    <row r="169" spans="1:11" ht="18.75" x14ac:dyDescent="0.15">
      <c r="A169" s="9">
        <v>309</v>
      </c>
      <c r="B169" s="11" t="str">
        <f>VLOOKUP(A169,[1]数据库!A:H,2,FALSE)</f>
        <v>KZ/14</v>
      </c>
      <c r="C169" s="11" t="str">
        <f>VLOOKUP(A169,[1]数据库!A:H,3,FALSE)</f>
        <v>CE3</v>
      </c>
      <c r="D169" s="11" t="str">
        <f>VLOOKUP(A169,[1]数据库!A:H,6,FALSE)</f>
        <v>5556T</v>
      </c>
      <c r="E169" s="11" t="str">
        <f>VLOOKUP(A169,[1]数据库!A:H,7,FALSE)</f>
        <v>307、308半剥13</v>
      </c>
      <c r="F169" s="11" t="str">
        <f>VLOOKUP(A169,[1]数据库!A:H,4,FALSE)</f>
        <v>电子微动/电子双开门</v>
      </c>
      <c r="G169" s="9" t="str">
        <f>VLOOKUP(A169,[1]数据库!A:H,5,FALSE)</f>
        <v>0.5黑</v>
      </c>
      <c r="H169" s="9">
        <f>VLOOKUP(A169,[1]数据库!A:L,12,FALSE)</f>
        <v>0</v>
      </c>
      <c r="I169" s="9">
        <f>VLOOKUP(A169,[1]数据库!A:I,8,FALSE)</f>
        <v>0</v>
      </c>
      <c r="J169" s="9">
        <f>VLOOKUP(A169,[1]数据库!A:K,9,FALSE)</f>
        <v>0</v>
      </c>
      <c r="K169" s="9">
        <f>VLOOKUP(A169,[1]数据库!A:K,10,FALSE)</f>
        <v>390</v>
      </c>
    </row>
    <row r="170" spans="1:11" ht="18.75" x14ac:dyDescent="0.15">
      <c r="A170" s="9">
        <v>310</v>
      </c>
      <c r="B170" s="11" t="str">
        <f>VLOOKUP(A170,[1]数据库!A:H,2,FALSE)</f>
        <v>GRU/CN1/3</v>
      </c>
      <c r="C170" s="11" t="str">
        <f>VLOOKUP(A170,[1]数据库!A:H,3,FALSE)</f>
        <v>KJ/2</v>
      </c>
      <c r="D170" s="11" t="str">
        <f>VLOOKUP(A170,[1]数据库!A:H,6,FALSE)</f>
        <v>5556T</v>
      </c>
      <c r="E170" s="11" t="str">
        <f>VLOOKUP(A170,[1]数据库!A:H,7,FALSE)</f>
        <v>5556T</v>
      </c>
      <c r="F170" s="11" t="str">
        <f>VLOOKUP(A170,[1]数据库!A:H,4,FALSE)</f>
        <v>电子微动/电子双开门</v>
      </c>
      <c r="G170" s="9" t="str">
        <f>VLOOKUP(A170,[1]数据库!A:H,5,FALSE)</f>
        <v>0.5黑</v>
      </c>
      <c r="H170" s="9" t="str">
        <f>VLOOKUP(A170,[1]数据库!A:L,12,FALSE)</f>
        <v>GRU/CN1/3</v>
      </c>
      <c r="I170" s="9">
        <f>VLOOKUP(A170,[1]数据库!A:I,8,FALSE)</f>
        <v>0</v>
      </c>
      <c r="J170" s="9">
        <f>VLOOKUP(A170,[1]数据库!A:K,9,FALSE)</f>
        <v>0</v>
      </c>
      <c r="K170" s="9">
        <f>VLOOKUP(A170,[1]数据库!A:K,10,FALSE)</f>
        <v>140</v>
      </c>
    </row>
    <row r="171" spans="1:11" ht="18.75" x14ac:dyDescent="0.15">
      <c r="A171" s="9">
        <v>311</v>
      </c>
      <c r="B171" s="11" t="str">
        <f>VLOOKUP(A171,[1]数据库!A:H,2,FALSE)</f>
        <v>GRU/CN1/4</v>
      </c>
      <c r="C171" s="11" t="str">
        <f>VLOOKUP(A171,[1]数据库!A:H,3,FALSE)</f>
        <v>KJ/1</v>
      </c>
      <c r="D171" s="11" t="str">
        <f>VLOOKUP(A171,[1]数据库!A:H,6,FALSE)</f>
        <v>5556T</v>
      </c>
      <c r="E171" s="11" t="str">
        <f>VLOOKUP(A171,[1]数据库!A:H,7,FALSE)</f>
        <v>5556T</v>
      </c>
      <c r="F171" s="11" t="str">
        <f>VLOOKUP(A171,[1]数据库!A:H,4,FALSE)</f>
        <v>电子微动/电子双开门</v>
      </c>
      <c r="G171" s="9" t="str">
        <f>VLOOKUP(A171,[1]数据库!A:H,5,FALSE)</f>
        <v>0.5黑</v>
      </c>
      <c r="H171" s="9" t="str">
        <f>VLOOKUP(A171,[1]数据库!A:L,12,FALSE)</f>
        <v>GRU/CN1/4</v>
      </c>
      <c r="I171" s="9">
        <f>VLOOKUP(A171,[1]数据库!A:I,8,FALSE)</f>
        <v>0</v>
      </c>
      <c r="J171" s="9">
        <f>VLOOKUP(A171,[1]数据库!A:K,9,FALSE)</f>
        <v>0</v>
      </c>
      <c r="K171" s="9">
        <f>VLOOKUP(A171,[1]数据库!A:K,10,FALSE)</f>
        <v>140</v>
      </c>
    </row>
    <row r="172" spans="1:11" ht="18.75" x14ac:dyDescent="0.15">
      <c r="A172" s="9">
        <v>312</v>
      </c>
      <c r="B172" s="11" t="str">
        <f>VLOOKUP(A172,[1]数据库!A:H,2,FALSE)</f>
        <v>GRU/CN1/5</v>
      </c>
      <c r="C172" s="11" t="str">
        <f>VLOOKUP(A172,[1]数据库!A:H,3,FALSE)</f>
        <v>KZ/15</v>
      </c>
      <c r="D172" s="11" t="str">
        <f>VLOOKUP(A172,[1]数据库!A:H,6,FALSE)</f>
        <v>5556T</v>
      </c>
      <c r="E172" s="11" t="str">
        <f>VLOOKUP(A172,[1]数据库!A:H,7,FALSE)</f>
        <v>5556T</v>
      </c>
      <c r="F172" s="11" t="str">
        <f>VLOOKUP(A172,[1]数据库!A:H,4,FALSE)</f>
        <v>电子微动/电子双开门</v>
      </c>
      <c r="G172" s="9" t="str">
        <f>VLOOKUP(A172,[1]数据库!A:H,5,FALSE)</f>
        <v>0.5黑</v>
      </c>
      <c r="H172" s="9" t="str">
        <f>VLOOKUP(A172,[1]数据库!A:L,12,FALSE)</f>
        <v>GRU/CN1/5</v>
      </c>
      <c r="I172" s="9">
        <f>VLOOKUP(A172,[1]数据库!A:I,8,FALSE)</f>
        <v>0</v>
      </c>
      <c r="J172" s="9">
        <f>VLOOKUP(A172,[1]数据库!A:K,9,FALSE)</f>
        <v>0</v>
      </c>
      <c r="K172" s="9">
        <f>VLOOKUP(A172,[1]数据库!A:K,10,FALSE)</f>
        <v>170</v>
      </c>
    </row>
    <row r="173" spans="1:11" ht="18.75" x14ac:dyDescent="0.15">
      <c r="A173" s="9">
        <v>313</v>
      </c>
      <c r="B173" s="11" t="str">
        <f>VLOOKUP(A173,[1]数据库!A:H,2,FALSE)</f>
        <v>GRU/CN1/6</v>
      </c>
      <c r="C173" s="11" t="str">
        <f>VLOOKUP(A173,[1]数据库!A:H,3,FALSE)</f>
        <v>KZ/16</v>
      </c>
      <c r="D173" s="11" t="str">
        <f>VLOOKUP(A173,[1]数据库!A:H,6,FALSE)</f>
        <v>5556T</v>
      </c>
      <c r="E173" s="11" t="str">
        <f>VLOOKUP(A173,[1]数据库!A:H,7,FALSE)</f>
        <v>5556T</v>
      </c>
      <c r="F173" s="11" t="str">
        <f>VLOOKUP(A173,[1]数据库!A:H,4,FALSE)</f>
        <v>电子微动/电子双开门</v>
      </c>
      <c r="G173" s="9" t="str">
        <f>VLOOKUP(A173,[1]数据库!A:H,5,FALSE)</f>
        <v>0.5黑</v>
      </c>
      <c r="H173" s="9" t="str">
        <f>VLOOKUP(A173,[1]数据库!A:L,12,FALSE)</f>
        <v>GRU/CN1/6</v>
      </c>
      <c r="I173" s="9">
        <f>VLOOKUP(A173,[1]数据库!A:I,8,FALSE)</f>
        <v>0</v>
      </c>
      <c r="J173" s="9">
        <f>VLOOKUP(A173,[1]数据库!A:K,9,FALSE)</f>
        <v>0</v>
      </c>
      <c r="K173" s="9">
        <f>VLOOKUP(A173,[1]数据库!A:K,10,FALSE)</f>
        <v>170</v>
      </c>
    </row>
    <row r="174" spans="1:11" ht="18.75" x14ac:dyDescent="0.15">
      <c r="A174" s="9">
        <v>314</v>
      </c>
      <c r="B174" s="11" t="str">
        <f>VLOOKUP(A174,[1]数据库!A:H,2,FALSE)</f>
        <v>GRU/CN2/5</v>
      </c>
      <c r="C174" s="11" t="str">
        <f>VLOOKUP(A174,[1]数据库!A:H,3,FALSE)</f>
        <v>KC/21</v>
      </c>
      <c r="D174" s="11" t="str">
        <f>VLOOKUP(A174,[1]数据库!A:H,6,FALSE)</f>
        <v>5556T</v>
      </c>
      <c r="E174" s="11" t="str">
        <f>VLOOKUP(A174,[1]数据库!A:H,7,FALSE)</f>
        <v>5556T</v>
      </c>
      <c r="F174" s="11" t="str">
        <f>VLOOKUP(A174,[1]数据库!A:H,4,FALSE)</f>
        <v>电子微动/电子双开门</v>
      </c>
      <c r="G174" s="9" t="str">
        <f>VLOOKUP(A174,[1]数据库!A:H,5,FALSE)</f>
        <v>0.5黑</v>
      </c>
      <c r="H174" s="9" t="str">
        <f>VLOOKUP(A174,[1]数据库!A:L,12,FALSE)</f>
        <v>GRU/CN2/5</v>
      </c>
      <c r="I174" s="9">
        <f>VLOOKUP(A174,[1]数据库!A:I,8,FALSE)</f>
        <v>0</v>
      </c>
      <c r="J174" s="9">
        <f>VLOOKUP(A174,[1]数据库!A:K,9,FALSE)</f>
        <v>0</v>
      </c>
      <c r="K174" s="9">
        <f>VLOOKUP(A174,[1]数据库!A:K,10,FALSE)</f>
        <v>540</v>
      </c>
    </row>
    <row r="175" spans="1:11" ht="18.75" x14ac:dyDescent="0.15">
      <c r="A175" s="9">
        <v>315</v>
      </c>
      <c r="B175" s="11" t="str">
        <f>VLOOKUP(A175,[1]数据库!A:H,2,FALSE)</f>
        <v>GRU/CN2/10</v>
      </c>
      <c r="C175" s="11" t="str">
        <f>VLOOKUP(A175,[1]数据库!A:H,3,FALSE)</f>
        <v>MSC/2</v>
      </c>
      <c r="D175" s="11" t="str">
        <f>VLOOKUP(A175,[1]数据库!A:H,6,FALSE)</f>
        <v>5556T</v>
      </c>
      <c r="E175" s="11" t="str">
        <f>VLOOKUP(A175,[1]数据库!A:H,7,FALSE)</f>
        <v>红4</v>
      </c>
      <c r="F175" s="11" t="str">
        <f>VLOOKUP(A175,[1]数据库!A:H,4,FALSE)</f>
        <v>电子微动/电子双开门</v>
      </c>
      <c r="G175" s="9" t="str">
        <f>VLOOKUP(A175,[1]数据库!A:H,5,FALSE)</f>
        <v>0.5黑</v>
      </c>
      <c r="H175" s="9" t="str">
        <f>VLOOKUP(A175,[1]数据库!A:L,12,FALSE)</f>
        <v>GRU/CN2/S3（10）</v>
      </c>
      <c r="I175" s="9">
        <f>VLOOKUP(A175,[1]数据库!A:I,8,FALSE)</f>
        <v>0</v>
      </c>
      <c r="J175" s="9">
        <f>VLOOKUP(A175,[1]数据库!A:K,9,FALSE)</f>
        <v>0</v>
      </c>
      <c r="K175" s="9">
        <f>VLOOKUP(A175,[1]数据库!A:K,10,FALSE)</f>
        <v>1460</v>
      </c>
    </row>
    <row r="176" spans="1:11" ht="18.75" x14ac:dyDescent="0.15">
      <c r="A176" s="9">
        <v>316</v>
      </c>
      <c r="B176" s="11" t="str">
        <f>VLOOKUP(A176,[1]数据库!A:H,2,FALSE)</f>
        <v>GRU/CN2/1</v>
      </c>
      <c r="C176" s="11" t="str">
        <f>VLOOKUP(A176,[1]数据库!A:H,3,FALSE)</f>
        <v>FTK/2</v>
      </c>
      <c r="D176" s="11" t="str">
        <f>VLOOKUP(A176,[1]数据库!A:H,6,FALSE)</f>
        <v>5556T</v>
      </c>
      <c r="E176" s="11" t="str">
        <f>VLOOKUP(A176,[1]数据库!A:H,7,FALSE)</f>
        <v>红4</v>
      </c>
      <c r="F176" s="11" t="str">
        <f>VLOOKUP(A176,[1]数据库!A:H,4,FALSE)</f>
        <v>电子双开门</v>
      </c>
      <c r="G176" s="9" t="str">
        <f>VLOOKUP(A176,[1]数据库!A:H,5,FALSE)</f>
        <v>0.5黑</v>
      </c>
      <c r="H176" s="9" t="str">
        <f>VLOOKUP(A176,[1]数据库!A:L,12,FALSE)</f>
        <v>GRU/CN2/1</v>
      </c>
      <c r="I176" s="9">
        <f>VLOOKUP(A176,[1]数据库!A:I,8,FALSE)</f>
        <v>0</v>
      </c>
      <c r="J176" s="9">
        <f>VLOOKUP(A176,[1]数据库!A:K,9,FALSE)</f>
        <v>0</v>
      </c>
      <c r="K176" s="9">
        <f>VLOOKUP(A176,[1]数据库!A:K,10,FALSE)</f>
        <v>2250</v>
      </c>
    </row>
    <row r="177" spans="1:11" ht="18.75" x14ac:dyDescent="0.15">
      <c r="A177" s="9">
        <v>317</v>
      </c>
      <c r="B177" s="11" t="str">
        <f>VLOOKUP(A177,[1]数据库!A:H,2,FALSE)</f>
        <v>GRU/CN2/3</v>
      </c>
      <c r="C177" s="11" t="str">
        <f>VLOOKUP(A177,[1]数据库!A:H,3,FALSE)</f>
        <v>KC/19</v>
      </c>
      <c r="D177" s="11" t="str">
        <f>VLOOKUP(A177,[1]数据库!A:H,6,FALSE)</f>
        <v>5556T</v>
      </c>
      <c r="E177" s="11" t="str">
        <f>VLOOKUP(A177,[1]数据库!A:H,7,FALSE)</f>
        <v>5556T</v>
      </c>
      <c r="F177" s="11" t="str">
        <f>VLOOKUP(A177,[1]数据库!A:H,4,FALSE)</f>
        <v>电子双开门</v>
      </c>
      <c r="G177" s="9" t="str">
        <f>VLOOKUP(A177,[1]数据库!A:H,5,FALSE)</f>
        <v>0.5黑</v>
      </c>
      <c r="H177" s="9" t="str">
        <f>VLOOKUP(A177,[1]数据库!A:L,12,FALSE)</f>
        <v>GRU/CN2/3</v>
      </c>
      <c r="I177" s="9">
        <f>VLOOKUP(A177,[1]数据库!A:I,8,FALSE)</f>
        <v>0</v>
      </c>
      <c r="J177" s="9">
        <f>VLOOKUP(A177,[1]数据库!A:K,9,FALSE)</f>
        <v>0</v>
      </c>
      <c r="K177" s="9">
        <f>VLOOKUP(A177,[1]数据库!A:K,10,FALSE)</f>
        <v>540</v>
      </c>
    </row>
    <row r="178" spans="1:11" ht="18.75" x14ac:dyDescent="0.15">
      <c r="A178" s="9">
        <v>318</v>
      </c>
      <c r="B178" s="11" t="str">
        <f>VLOOKUP(A178,[1]数据库!A:H,2,FALSE)</f>
        <v>GRU/CN2/6</v>
      </c>
      <c r="C178" s="11" t="str">
        <f>VLOOKUP(A178,[1]数据库!A:H,3,FALSE)</f>
        <v>KC/20</v>
      </c>
      <c r="D178" s="11" t="str">
        <f>VLOOKUP(A178,[1]数据库!A:H,6,FALSE)</f>
        <v>5556T</v>
      </c>
      <c r="E178" s="11" t="str">
        <f>VLOOKUP(A178,[1]数据库!A:H,7,FALSE)</f>
        <v>5556T</v>
      </c>
      <c r="F178" s="11" t="str">
        <f>VLOOKUP(A178,[1]数据库!A:H,4,FALSE)</f>
        <v>电子双开门</v>
      </c>
      <c r="G178" s="9" t="str">
        <f>VLOOKUP(A178,[1]数据库!A:H,5,FALSE)</f>
        <v>0.5黑</v>
      </c>
      <c r="H178" s="9" t="str">
        <f>VLOOKUP(A178,[1]数据库!A:L,12,FALSE)</f>
        <v>GRU/CN2/6</v>
      </c>
      <c r="I178" s="9">
        <f>VLOOKUP(A178,[1]数据库!A:I,8,FALSE)</f>
        <v>0</v>
      </c>
      <c r="J178" s="9">
        <f>VLOOKUP(A178,[1]数据库!A:K,9,FALSE)</f>
        <v>0</v>
      </c>
      <c r="K178" s="9">
        <f>VLOOKUP(A178,[1]数据库!A:K,10,FALSE)</f>
        <v>540</v>
      </c>
    </row>
    <row r="179" spans="1:11" ht="18.75" x14ac:dyDescent="0.15">
      <c r="A179" s="9">
        <v>319</v>
      </c>
      <c r="B179" s="11" t="str">
        <f>VLOOKUP(A179,[1]数据库!A:H,2,FALSE)</f>
        <v>KZ/8</v>
      </c>
      <c r="C179" s="11" t="str">
        <f>VLOOKUP(A179,[1]数据库!A:H,3,FALSE)</f>
        <v>GRU/CN1/F1(5)</v>
      </c>
      <c r="D179" s="11" t="str">
        <f>VLOOKUP(A179,[1]数据库!A:H,6,FALSE)</f>
        <v>5556T</v>
      </c>
      <c r="E179" s="11" t="str">
        <f>VLOOKUP(A179,[1]数据库!A:H,7,FALSE)</f>
        <v>5556T</v>
      </c>
      <c r="F179" s="11" t="str">
        <f>VLOOKUP(A179,[1]数据库!A:H,4,FALSE)</f>
        <v>磁栅尺+双开门(电子)【MAX-E、G.EXC(G20)、ESW(G20)】</v>
      </c>
      <c r="G179" s="9" t="str">
        <f>VLOOKUP(A179,[1]数据库!A:H,5,FALSE)</f>
        <v>0.5黑</v>
      </c>
      <c r="H179" s="9">
        <f>VLOOKUP(A179,[1]数据库!A:L,12,FALSE)</f>
        <v>0</v>
      </c>
      <c r="I179" s="9">
        <f>VLOOKUP(A179,[1]数据库!A:I,8,FALSE)</f>
        <v>0</v>
      </c>
      <c r="J179" s="9">
        <f>VLOOKUP(A179,[1]数据库!A:K,9,FALSE)</f>
        <v>0</v>
      </c>
      <c r="K179" s="9">
        <f>VLOOKUP(A179,[1]数据库!A:K,10,FALSE)</f>
        <v>170</v>
      </c>
    </row>
    <row r="180" spans="1:11" ht="18.75" x14ac:dyDescent="0.15">
      <c r="A180" s="9">
        <v>320</v>
      </c>
      <c r="B180" s="11" t="str">
        <f>VLOOKUP(A180,[1]数据库!A:H,2,FALSE)</f>
        <v>GRU/CN1/F2(6)</v>
      </c>
      <c r="C180" s="11" t="str">
        <f>VLOOKUP(A180,[1]数据库!A:H,3,FALSE)</f>
        <v>GRU/CN1/F1(5)</v>
      </c>
      <c r="D180" s="11" t="str">
        <f>VLOOKUP(A180,[1]数据库!A:H,6,FALSE)</f>
        <v>5556T</v>
      </c>
      <c r="E180" s="11" t="str">
        <f>VLOOKUP(A180,[1]数据库!A:H,7,FALSE)</f>
        <v>5556T</v>
      </c>
      <c r="F180" s="11" t="str">
        <f>VLOOKUP(A180,[1]数据库!A:H,4,FALSE)</f>
        <v>磁栅尺+双开门(电子)【MAX-E、G.EXC(G20)、ESW(G20)】</v>
      </c>
      <c r="G180" s="9" t="str">
        <f>VLOOKUP(A180,[1]数据库!A:H,5,FALSE)</f>
        <v>0.5黑</v>
      </c>
      <c r="H180" s="9">
        <f>VLOOKUP(A180,[1]数据库!A:L,12,FALSE)</f>
        <v>0</v>
      </c>
      <c r="I180" s="9">
        <f>VLOOKUP(A180,[1]数据库!A:I,8,FALSE)</f>
        <v>0</v>
      </c>
      <c r="J180" s="9">
        <f>VLOOKUP(A180,[1]数据库!A:K,9,FALSE)</f>
        <v>0</v>
      </c>
      <c r="K180" s="9">
        <f>VLOOKUP(A180,[1]数据库!A:K,10,FALSE)</f>
        <v>170</v>
      </c>
    </row>
    <row r="181" spans="1:11" ht="18.75" x14ac:dyDescent="0.15">
      <c r="A181" s="9">
        <v>321</v>
      </c>
      <c r="B181" s="11" t="str">
        <f>VLOOKUP(A181,[1]数据库!A:H,2,FALSE)</f>
        <v>KC/21</v>
      </c>
      <c r="C181" s="11" t="str">
        <f>VLOOKUP(A181,[1]数据库!A:H,3,FALSE)</f>
        <v>GRU/S3</v>
      </c>
      <c r="D181" s="11" t="str">
        <f>VLOOKUP(A181,[1]数据库!A:H,6,FALSE)</f>
        <v>5556T</v>
      </c>
      <c r="E181" s="11" t="str">
        <f>VLOOKUP(A181,[1]数据库!A:H,7,FALSE)</f>
        <v>红针/双开门334：蓝针</v>
      </c>
      <c r="F181" s="11" t="str">
        <f>VLOOKUP(A181,[1]数据库!A:H,4,FALSE)</f>
        <v>微动(旧)</v>
      </c>
      <c r="G181" s="9" t="str">
        <f>VLOOKUP(A181,[1]数据库!A:H,5,FALSE)</f>
        <v>0.5黑</v>
      </c>
      <c r="H181" s="9" t="str">
        <f>VLOOKUP(A181,[1]数据库!A:L,12,FALSE)</f>
        <v>GRU/S3</v>
      </c>
      <c r="I181" s="9">
        <f>VLOOKUP(A181,[1]数据库!A:I,8,FALSE)</f>
        <v>0</v>
      </c>
      <c r="J181" s="9">
        <f>VLOOKUP(A181,[1]数据库!A:K,9,FALSE)</f>
        <v>480</v>
      </c>
      <c r="K181" s="9">
        <f>VLOOKUP(A181,[1]数据库!A:K,10,FALSE)</f>
        <v>490</v>
      </c>
    </row>
    <row r="182" spans="1:11" ht="18.75" x14ac:dyDescent="0.15">
      <c r="A182" s="9">
        <v>322</v>
      </c>
      <c r="B182" s="11" t="str">
        <f>VLOOKUP(A182,[1]数据库!A:H,2,FALSE)</f>
        <v>MSC/2</v>
      </c>
      <c r="C182" s="11" t="str">
        <f>VLOOKUP(A182,[1]数据库!A:H,3,FALSE)</f>
        <v>GRU/S4</v>
      </c>
      <c r="D182" s="11" t="str">
        <f>VLOOKUP(A182,[1]数据库!A:H,6,FALSE)</f>
        <v>红4</v>
      </c>
      <c r="E182" s="11" t="str">
        <f>VLOOKUP(A182,[1]数据库!A:H,7,FALSE)</f>
        <v>红针</v>
      </c>
      <c r="F182" s="11" t="str">
        <f>VLOOKUP(A182,[1]数据库!A:H,4,FALSE)</f>
        <v>微动(旧)</v>
      </c>
      <c r="G182" s="9" t="str">
        <f>VLOOKUP(A182,[1]数据库!A:H,5,FALSE)</f>
        <v>0.5黑</v>
      </c>
      <c r="H182" s="9" t="str">
        <f>VLOOKUP(A182,[1]数据库!A:L,12,FALSE)</f>
        <v>GRU/S4</v>
      </c>
      <c r="I182" s="9">
        <f>VLOOKUP(A182,[1]数据库!A:I,8,FALSE)</f>
        <v>0</v>
      </c>
      <c r="J182" s="9">
        <f>VLOOKUP(A182,[1]数据库!A:K,9,FALSE)</f>
        <v>1370</v>
      </c>
      <c r="K182" s="9">
        <f>VLOOKUP(A182,[1]数据库!A:K,10,FALSE)</f>
        <v>1410</v>
      </c>
    </row>
    <row r="183" spans="1:11" ht="18.75" x14ac:dyDescent="0.15">
      <c r="A183" s="9">
        <v>323</v>
      </c>
      <c r="B183" s="11" t="str">
        <f>VLOOKUP(A183,[1]数据库!A:H,2,FALSE)</f>
        <v>MQJ/9</v>
      </c>
      <c r="C183" s="11" t="str">
        <f>VLOOKUP(A183,[1]数据库!A:H,3,FALSE)</f>
        <v>MC/61(21)</v>
      </c>
      <c r="D183" s="11" t="str">
        <f>VLOOKUP(A183,[1]数据库!A:H,6,FALSE)</f>
        <v>红3</v>
      </c>
      <c r="E183" s="11" t="str">
        <f>VLOOKUP(A183,[1]数据库!A:H,7,FALSE)</f>
        <v>红4</v>
      </c>
      <c r="F183" s="11" t="str">
        <f>VLOOKUP(A183,[1]数据库!A:H,4,FALSE)</f>
        <v>微动(旧)</v>
      </c>
      <c r="G183" s="9" t="str">
        <f>VLOOKUP(A183,[1]数据库!A:H,5,FALSE)</f>
        <v>0.5黑</v>
      </c>
      <c r="H183" s="9">
        <f>VLOOKUP(A183,[1]数据库!A:L,12,FALSE)</f>
        <v>0</v>
      </c>
      <c r="I183" s="9">
        <f>VLOOKUP(A183,[1]数据库!A:I,8,FALSE)</f>
        <v>0</v>
      </c>
      <c r="J183" s="9">
        <f>VLOOKUP(A183,[1]数据库!A:K,9,FALSE)</f>
        <v>510</v>
      </c>
      <c r="K183" s="9">
        <f>VLOOKUP(A183,[1]数据库!A:K,10,FALSE)</f>
        <v>1000</v>
      </c>
    </row>
    <row r="184" spans="1:11" ht="18.75" x14ac:dyDescent="0.15">
      <c r="A184" s="9">
        <v>324</v>
      </c>
      <c r="B184" s="11" t="str">
        <f>VLOOKUP(A184,[1]数据库!A:H,2,FALSE)</f>
        <v>MQJ/9</v>
      </c>
      <c r="C184" s="11" t="str">
        <f>VLOOKUP(A184,[1]数据库!A:H,3,FALSE)</f>
        <v>MQJ/14</v>
      </c>
      <c r="D184" s="11" t="str">
        <f>VLOOKUP(A184,[1]数据库!A:H,6,FALSE)</f>
        <v>红3</v>
      </c>
      <c r="E184" s="11" t="str">
        <f>VLOOKUP(A184,[1]数据库!A:H,7,FALSE)</f>
        <v>红3</v>
      </c>
      <c r="F184" s="11" t="str">
        <f>VLOOKUP(A184,[1]数据库!A:H,4,FALSE)</f>
        <v>微动(旧)</v>
      </c>
      <c r="G184" s="9" t="str">
        <f>VLOOKUP(A184,[1]数据库!A:H,5,FALSE)</f>
        <v>0.5黑</v>
      </c>
      <c r="H184" s="9">
        <f>VLOOKUP(A184,[1]数据库!A:L,12,FALSE)</f>
        <v>0</v>
      </c>
      <c r="I184" s="9">
        <f>VLOOKUP(A184,[1]数据库!A:I,8,FALSE)</f>
        <v>0</v>
      </c>
      <c r="J184" s="9">
        <f>VLOOKUP(A184,[1]数据库!A:K,9,FALSE)</f>
        <v>280</v>
      </c>
      <c r="K184" s="9">
        <f>VLOOKUP(A184,[1]数据库!A:K,10,FALSE)</f>
        <v>100</v>
      </c>
    </row>
    <row r="185" spans="1:11" ht="18.75" x14ac:dyDescent="0.15">
      <c r="A185" s="9">
        <v>325</v>
      </c>
      <c r="B185" s="11" t="str">
        <f>VLOOKUP(A185,[1]数据库!A:H,2,FALSE)</f>
        <v>KZ/13</v>
      </c>
      <c r="C185" s="11" t="str">
        <f>VLOOKUP(A185,[1]数据库!A:H,3,FALSE)</f>
        <v>GRU/24V</v>
      </c>
      <c r="D185" s="11" t="str">
        <f>VLOOKUP(A185,[1]数据库!A:H,6,FALSE)</f>
        <v>5556T</v>
      </c>
      <c r="E185" s="11" t="str">
        <f>VLOOKUP(A185,[1]数据库!A:H,7,FALSE)</f>
        <v>红针/双开门338：蓝针</v>
      </c>
      <c r="F185" s="11" t="str">
        <f>VLOOKUP(A185,[1]数据库!A:H,4,FALSE)</f>
        <v>微动(旧)</v>
      </c>
      <c r="G185" s="9" t="str">
        <f>VLOOKUP(A185,[1]数据库!A:H,5,FALSE)</f>
        <v>0.5黑</v>
      </c>
      <c r="H185" s="9" t="str">
        <f>VLOOKUP(A185,[1]数据库!A:L,12,FALSE)</f>
        <v>GRU/24V</v>
      </c>
      <c r="I185" s="9">
        <f>VLOOKUP(A185,[1]数据库!A:I,8,FALSE)</f>
        <v>0</v>
      </c>
      <c r="J185" s="9">
        <f>VLOOKUP(A185,[1]数据库!A:K,9,FALSE)</f>
        <v>280</v>
      </c>
      <c r="K185" s="9">
        <f>VLOOKUP(A185,[1]数据库!A:K,10,FALSE)</f>
        <v>250</v>
      </c>
    </row>
    <row r="186" spans="1:11" ht="18.75" x14ac:dyDescent="0.15">
      <c r="A186" s="9">
        <v>326</v>
      </c>
      <c r="B186" s="11" t="str">
        <f>VLOOKUP(A186,[1]数据库!A:H,2,FALSE)</f>
        <v>KZ/14</v>
      </c>
      <c r="C186" s="11" t="str">
        <f>VLOOKUP(A186,[1]数据库!A:H,3,FALSE)</f>
        <v>GRU/COM</v>
      </c>
      <c r="D186" s="11" t="str">
        <f>VLOOKUP(A186,[1]数据库!A:H,6,FALSE)</f>
        <v>5556T</v>
      </c>
      <c r="E186" s="11" t="str">
        <f>VLOOKUP(A186,[1]数据库!A:H,7,FALSE)</f>
        <v>红针/双开门339：蓝针</v>
      </c>
      <c r="F186" s="11" t="str">
        <f>VLOOKUP(A186,[1]数据库!A:H,4,FALSE)</f>
        <v>微动(旧)</v>
      </c>
      <c r="G186" s="9" t="str">
        <f>VLOOKUP(A186,[1]数据库!A:H,5,FALSE)</f>
        <v>0.5黑</v>
      </c>
      <c r="H186" s="9" t="str">
        <f>VLOOKUP(A186,[1]数据库!A:L,12,FALSE)</f>
        <v>GRU/COM</v>
      </c>
      <c r="I186" s="9">
        <f>VLOOKUP(A186,[1]数据库!A:I,8,FALSE)</f>
        <v>0</v>
      </c>
      <c r="J186" s="9">
        <f>VLOOKUP(A186,[1]数据库!A:K,9,FALSE)</f>
        <v>280</v>
      </c>
      <c r="K186" s="9">
        <f>VLOOKUP(A186,[1]数据库!A:K,10,FALSE)</f>
        <v>250</v>
      </c>
    </row>
    <row r="187" spans="1:11" ht="18.75" x14ac:dyDescent="0.15">
      <c r="A187" s="9">
        <v>327</v>
      </c>
      <c r="B187" s="11" t="str">
        <f>VLOOKUP(A187,[1]数据库!A:H,2,FALSE)</f>
        <v>KZ/15</v>
      </c>
      <c r="C187" s="11" t="str">
        <f>VLOOKUP(A187,[1]数据库!A:H,3,FALSE)</f>
        <v>GRU/F1</v>
      </c>
      <c r="D187" s="11" t="str">
        <f>VLOOKUP(A187,[1]数据库!A:H,6,FALSE)</f>
        <v>5556T</v>
      </c>
      <c r="E187" s="11" t="str">
        <f>VLOOKUP(A187,[1]数据库!A:H,7,FALSE)</f>
        <v>红针/双开门340：蓝针</v>
      </c>
      <c r="F187" s="11" t="str">
        <f>VLOOKUP(A187,[1]数据库!A:H,4,FALSE)</f>
        <v>微动(旧)</v>
      </c>
      <c r="G187" s="9" t="str">
        <f>VLOOKUP(A187,[1]数据库!A:H,5,FALSE)</f>
        <v>0.5黑</v>
      </c>
      <c r="H187" s="9" t="str">
        <f>VLOOKUP(A187,[1]数据库!A:L,12,FALSE)</f>
        <v>GRU/F1</v>
      </c>
      <c r="I187" s="9">
        <f>VLOOKUP(A187,[1]数据库!A:I,8,FALSE)</f>
        <v>0</v>
      </c>
      <c r="J187" s="9">
        <f>VLOOKUP(A187,[1]数据库!A:K,9,FALSE)</f>
        <v>280</v>
      </c>
      <c r="K187" s="9">
        <f>VLOOKUP(A187,[1]数据库!A:K,10,FALSE)</f>
        <v>240</v>
      </c>
    </row>
    <row r="188" spans="1:11" ht="18.75" x14ac:dyDescent="0.15">
      <c r="A188" s="9">
        <v>328</v>
      </c>
      <c r="B188" s="11" t="str">
        <f>VLOOKUP(A188,[1]数据库!A:H,2,FALSE)</f>
        <v>KZ/16</v>
      </c>
      <c r="C188" s="11" t="str">
        <f>VLOOKUP(A188,[1]数据库!A:H,3,FALSE)</f>
        <v>GRU/F2</v>
      </c>
      <c r="D188" s="11" t="str">
        <f>VLOOKUP(A188,[1]数据库!A:H,6,FALSE)</f>
        <v>5556T</v>
      </c>
      <c r="E188" s="11" t="str">
        <f>VLOOKUP(A188,[1]数据库!A:H,7,FALSE)</f>
        <v>红针/双开门341：蓝针</v>
      </c>
      <c r="F188" s="11" t="str">
        <f>VLOOKUP(A188,[1]数据库!A:H,4,FALSE)</f>
        <v>微动(旧)</v>
      </c>
      <c r="G188" s="9" t="str">
        <f>VLOOKUP(A188,[1]数据库!A:H,5,FALSE)</f>
        <v>0.5黑</v>
      </c>
      <c r="H188" s="9" t="str">
        <f>VLOOKUP(A188,[1]数据库!A:L,12,FALSE)</f>
        <v>GRU/F2</v>
      </c>
      <c r="I188" s="9">
        <f>VLOOKUP(A188,[1]数据库!A:I,8,FALSE)</f>
        <v>0</v>
      </c>
      <c r="J188" s="9">
        <f>VLOOKUP(A188,[1]数据库!A:K,9,FALSE)</f>
        <v>280</v>
      </c>
      <c r="K188" s="9">
        <f>VLOOKUP(A188,[1]数据库!A:K,10,FALSE)</f>
        <v>240</v>
      </c>
    </row>
    <row r="189" spans="1:11" ht="18.75" x14ac:dyDescent="0.15">
      <c r="A189" s="9">
        <v>329</v>
      </c>
      <c r="B189" s="11" t="str">
        <f>VLOOKUP(A189,[1]数据库!A:H,2,FALSE)</f>
        <v>KZ/17</v>
      </c>
      <c r="C189" s="11" t="str">
        <f>VLOOKUP(A189,[1]数据库!A:H,3,FALSE)</f>
        <v>MQJ/13</v>
      </c>
      <c r="D189" s="11" t="str">
        <f>VLOOKUP(A189,[1]数据库!A:H,6,FALSE)</f>
        <v>5556T</v>
      </c>
      <c r="E189" s="11" t="str">
        <f>VLOOKUP(A189,[1]数据库!A:H,7,FALSE)</f>
        <v>红3</v>
      </c>
      <c r="F189" s="11" t="str">
        <f>VLOOKUP(A189,[1]数据库!A:H,4,FALSE)</f>
        <v>微动(旧)</v>
      </c>
      <c r="G189" s="9" t="str">
        <f>VLOOKUP(A189,[1]数据库!A:H,5,FALSE)</f>
        <v>0.5黑</v>
      </c>
      <c r="H189" s="9">
        <f>VLOOKUP(A189,[1]数据库!A:L,12,FALSE)</f>
        <v>0</v>
      </c>
      <c r="I189" s="9">
        <f>VLOOKUP(A189,[1]数据库!A:I,8,FALSE)</f>
        <v>0</v>
      </c>
      <c r="J189" s="9">
        <f>VLOOKUP(A189,[1]数据库!A:K,9,FALSE)</f>
        <v>1470</v>
      </c>
      <c r="K189" s="9">
        <f>VLOOKUP(A189,[1]数据库!A:K,10,FALSE)</f>
        <v>1630</v>
      </c>
    </row>
    <row r="190" spans="1:11" ht="18.75" x14ac:dyDescent="0.15">
      <c r="A190" s="9">
        <v>330</v>
      </c>
      <c r="B190" s="11" t="str">
        <f>VLOOKUP(A190,[1]数据库!A:H,2,FALSE)</f>
        <v>KZ/18</v>
      </c>
      <c r="C190" s="11" t="str">
        <f>VLOOKUP(A190,[1]数据库!A:H,3,FALSE)</f>
        <v>GRU/TX2</v>
      </c>
      <c r="D190" s="11" t="str">
        <f>VLOOKUP(A190,[1]数据库!A:H,6,FALSE)</f>
        <v>5556T</v>
      </c>
      <c r="E190" s="11" t="str">
        <f>VLOOKUP(A190,[1]数据库!A:H,7,FALSE)</f>
        <v>红针</v>
      </c>
      <c r="F190" s="11" t="str">
        <f>VLOOKUP(A190,[1]数据库!A:H,4,FALSE)</f>
        <v>微动(旧)</v>
      </c>
      <c r="G190" s="9" t="str">
        <f>VLOOKUP(A190,[1]数据库!A:H,5,FALSE)</f>
        <v>0.5黑</v>
      </c>
      <c r="H190" s="9" t="str">
        <f>VLOOKUP(A190,[1]数据库!A:L,12,FALSE)</f>
        <v>GRU/TX2</v>
      </c>
      <c r="I190" s="9">
        <f>VLOOKUP(A190,[1]数据库!A:I,8,FALSE)</f>
        <v>0</v>
      </c>
      <c r="J190" s="9">
        <f>VLOOKUP(A190,[1]数据库!A:K,9,FALSE)</f>
        <v>280</v>
      </c>
      <c r="K190" s="9">
        <f>VLOOKUP(A190,[1]数据库!A:K,10,FALSE)</f>
        <v>210</v>
      </c>
    </row>
    <row r="191" spans="1:11" ht="18.75" x14ac:dyDescent="0.15">
      <c r="A191" s="9">
        <v>331</v>
      </c>
      <c r="B191" s="11" t="str">
        <f>VLOOKUP(A191,[1]数据库!A:H,2,FALSE)</f>
        <v>MQJ/5</v>
      </c>
      <c r="C191" s="11" t="str">
        <f>VLOOKUP(A191,[1]数据库!A:H,3,FALSE)</f>
        <v>GRU/SY</v>
      </c>
      <c r="D191" s="11" t="str">
        <f>VLOOKUP(A191,[1]数据库!A:H,6,FALSE)</f>
        <v>红3</v>
      </c>
      <c r="E191" s="11" t="str">
        <f>VLOOKUP(A191,[1]数据库!A:H,7,FALSE)</f>
        <v>红针</v>
      </c>
      <c r="F191" s="11" t="str">
        <f>VLOOKUP(A191,[1]数据库!A:H,4,FALSE)</f>
        <v>微动(旧)</v>
      </c>
      <c r="G191" s="9" t="str">
        <f>VLOOKUP(A191,[1]数据库!A:H,5,FALSE)</f>
        <v>0.5黑</v>
      </c>
      <c r="H191" s="9" t="str">
        <f>VLOOKUP(A191,[1]数据库!A:L,12,FALSE)</f>
        <v>GRU/SY</v>
      </c>
      <c r="I191" s="9">
        <f>VLOOKUP(A191,[1]数据库!A:I,8,FALSE)</f>
        <v>0</v>
      </c>
      <c r="J191" s="9">
        <f>VLOOKUP(A191,[1]数据库!A:K,9,FALSE)</f>
        <v>1510</v>
      </c>
      <c r="K191" s="9">
        <f>VLOOKUP(A191,[1]数据库!A:K,10,FALSE)</f>
        <v>1660</v>
      </c>
    </row>
    <row r="192" spans="1:11" ht="18.75" x14ac:dyDescent="0.15">
      <c r="A192" s="9">
        <v>332</v>
      </c>
      <c r="B192" s="11">
        <f>VLOOKUP(A192,[1]数据库!A:H,2,FALSE)</f>
        <v>0</v>
      </c>
      <c r="C192" s="11">
        <f>VLOOKUP(A192,[1]数据库!A:H,3,FALSE)</f>
        <v>0</v>
      </c>
      <c r="D192" s="11">
        <f>VLOOKUP(A192,[1]数据库!A:H,6,FALSE)</f>
        <v>0</v>
      </c>
      <c r="E192" s="11">
        <f>VLOOKUP(A192,[1]数据库!A:H,7,FALSE)</f>
        <v>0</v>
      </c>
      <c r="F192" s="11">
        <f>VLOOKUP(A192,[1]数据库!A:H,4,FALSE)</f>
        <v>0</v>
      </c>
      <c r="G192" s="9">
        <f>VLOOKUP(A192,[1]数据库!A:H,5,FALSE)</f>
        <v>0</v>
      </c>
      <c r="H192" s="9">
        <f>VLOOKUP(A192,[1]数据库!A:L,12,FALSE)</f>
        <v>0</v>
      </c>
      <c r="I192" s="9">
        <f>VLOOKUP(A192,[1]数据库!A:I,8,FALSE)</f>
        <v>0</v>
      </c>
      <c r="J192" s="9">
        <f>VLOOKUP(A192,[1]数据库!A:K,9,FALSE)</f>
        <v>0</v>
      </c>
      <c r="K192" s="9">
        <f>VLOOKUP(A192,[1]数据库!A:K,10,FALSE)</f>
        <v>0</v>
      </c>
    </row>
    <row r="193" spans="1:11" ht="18.75" x14ac:dyDescent="0.15">
      <c r="A193" s="9">
        <v>333</v>
      </c>
      <c r="B193" s="11">
        <f>VLOOKUP(A193,[1]数据库!A:H,2,FALSE)</f>
        <v>0</v>
      </c>
      <c r="C193" s="11">
        <f>VLOOKUP(A193,[1]数据库!A:H,3,FALSE)</f>
        <v>0</v>
      </c>
      <c r="D193" s="11">
        <f>VLOOKUP(A193,[1]数据库!A:H,6,FALSE)</f>
        <v>0</v>
      </c>
      <c r="E193" s="11">
        <f>VLOOKUP(A193,[1]数据库!A:H,7,FALSE)</f>
        <v>0</v>
      </c>
      <c r="F193" s="11">
        <f>VLOOKUP(A193,[1]数据库!A:H,4,FALSE)</f>
        <v>0</v>
      </c>
      <c r="G193" s="9">
        <f>VLOOKUP(A193,[1]数据库!A:H,5,FALSE)</f>
        <v>0</v>
      </c>
      <c r="H193" s="9">
        <f>VLOOKUP(A193,[1]数据库!A:L,12,FALSE)</f>
        <v>0</v>
      </c>
      <c r="I193" s="9">
        <f>VLOOKUP(A193,[1]数据库!A:I,8,FALSE)</f>
        <v>0</v>
      </c>
      <c r="J193" s="9">
        <f>VLOOKUP(A193,[1]数据库!A:K,9,FALSE)</f>
        <v>0</v>
      </c>
      <c r="K193" s="9">
        <f>VLOOKUP(A193,[1]数据库!A:K,10,FALSE)</f>
        <v>0</v>
      </c>
    </row>
    <row r="194" spans="1:11" ht="18.75" x14ac:dyDescent="0.15">
      <c r="A194" s="9">
        <v>334</v>
      </c>
      <c r="B194" s="11" t="str">
        <f>VLOOKUP(A194,[1]数据库!A:H,2,FALSE)</f>
        <v>KC/21</v>
      </c>
      <c r="C194" s="11" t="str">
        <f>VLOOKUP(A194,[1]数据库!A:H,3,FALSE)</f>
        <v>GRU(2)/S1</v>
      </c>
      <c r="D194" s="11" t="str">
        <f>VLOOKUP(A194,[1]数据库!A:H,6,FALSE)</f>
        <v>5556T</v>
      </c>
      <c r="E194" s="11" t="str">
        <f>VLOOKUP(A194,[1]数据库!A:H,7,FALSE)</f>
        <v>微动321：蓝针</v>
      </c>
      <c r="F194" s="11" t="str">
        <f>VLOOKUP(A194,[1]数据库!A:H,4,FALSE)</f>
        <v>双开门(旧)</v>
      </c>
      <c r="G194" s="9" t="str">
        <f>VLOOKUP(A194,[1]数据库!A:H,5,FALSE)</f>
        <v>0.5黑</v>
      </c>
      <c r="H194" s="9" t="str">
        <f>VLOOKUP(A194,[1]数据库!A:L,12,FALSE)</f>
        <v>GRU(2)/S1</v>
      </c>
      <c r="I194" s="9">
        <f>VLOOKUP(A194,[1]数据库!A:I,8,FALSE)</f>
        <v>0</v>
      </c>
      <c r="J194" s="9">
        <f>VLOOKUP(A194,[1]数据库!A:K,9,FALSE)</f>
        <v>380</v>
      </c>
      <c r="K194" s="9" t="str">
        <f>VLOOKUP(A194,[1]数据库!A:K,10,FALSE)</f>
        <v>390/微动280</v>
      </c>
    </row>
    <row r="195" spans="1:11" ht="18.75" x14ac:dyDescent="0.15">
      <c r="A195" s="9">
        <v>335</v>
      </c>
      <c r="B195" s="11" t="str">
        <f>VLOOKUP(A195,[1]数据库!A:H,2,FALSE)</f>
        <v>KC/19</v>
      </c>
      <c r="C195" s="11" t="str">
        <f>VLOOKUP(A195,[1]数据库!A:H,3,FALSE)</f>
        <v>GRU(2)/S2</v>
      </c>
      <c r="D195" s="11" t="str">
        <f>VLOOKUP(A195,[1]数据库!A:H,6,FALSE)</f>
        <v>5556T</v>
      </c>
      <c r="E195" s="11" t="str">
        <f>VLOOKUP(A195,[1]数据库!A:H,7,FALSE)</f>
        <v>红针</v>
      </c>
      <c r="F195" s="11" t="str">
        <f>VLOOKUP(A195,[1]数据库!A:H,4,FALSE)</f>
        <v>双开门(旧)</v>
      </c>
      <c r="G195" s="9" t="str">
        <f>VLOOKUP(A195,[1]数据库!A:H,5,FALSE)</f>
        <v>0.5黑</v>
      </c>
      <c r="H195" s="9" t="str">
        <f>VLOOKUP(A195,[1]数据库!A:L,12,FALSE)</f>
        <v>GRU(2)/S2</v>
      </c>
      <c r="I195" s="9">
        <f>VLOOKUP(A195,[1]数据库!A:I,8,FALSE)</f>
        <v>0</v>
      </c>
      <c r="J195" s="9">
        <f>VLOOKUP(A195,[1]数据库!A:K,9,FALSE)</f>
        <v>380</v>
      </c>
      <c r="K195" s="9">
        <f>VLOOKUP(A195,[1]数据库!A:K,10,FALSE)</f>
        <v>390</v>
      </c>
    </row>
    <row r="196" spans="1:11" ht="18.75" x14ac:dyDescent="0.15">
      <c r="A196" s="9">
        <v>336</v>
      </c>
      <c r="B196" s="11" t="str">
        <f>VLOOKUP(A196,[1]数据库!A:H,2,FALSE)</f>
        <v>FTK/2</v>
      </c>
      <c r="C196" s="11" t="str">
        <f>VLOOKUP(A196,[1]数据库!A:H,3,FALSE)</f>
        <v>GRU(2)/S3</v>
      </c>
      <c r="D196" s="11" t="str">
        <f>VLOOKUP(A196,[1]数据库!A:H,6,FALSE)</f>
        <v>红4</v>
      </c>
      <c r="E196" s="11" t="str">
        <f>VLOOKUP(A196,[1]数据库!A:H,7,FALSE)</f>
        <v>红针</v>
      </c>
      <c r="F196" s="11" t="str">
        <f>VLOOKUP(A196,[1]数据库!A:H,4,FALSE)</f>
        <v>双开门(旧)</v>
      </c>
      <c r="G196" s="9" t="str">
        <f>VLOOKUP(A196,[1]数据库!A:H,5,FALSE)</f>
        <v>0.5黑</v>
      </c>
      <c r="H196" s="9" t="str">
        <f>VLOOKUP(A196,[1]数据库!A:L,12,FALSE)</f>
        <v>GRU(2)/S3</v>
      </c>
      <c r="I196" s="9">
        <f>VLOOKUP(A196,[1]数据库!A:I,8,FALSE)</f>
        <v>0</v>
      </c>
      <c r="J196" s="9">
        <f>VLOOKUP(A196,[1]数据库!A:K,9,FALSE)</f>
        <v>1830</v>
      </c>
      <c r="K196" s="9">
        <f>VLOOKUP(A196,[1]数据库!A:K,10,FALSE)</f>
        <v>2010</v>
      </c>
    </row>
    <row r="197" spans="1:11" ht="18.75" x14ac:dyDescent="0.15">
      <c r="A197" s="9">
        <v>337</v>
      </c>
      <c r="B197" s="11" t="str">
        <f>VLOOKUP(A197,[1]数据库!A:H,2,FALSE)</f>
        <v>KC/20</v>
      </c>
      <c r="C197" s="11" t="str">
        <f>VLOOKUP(A197,[1]数据库!A:H,3,FALSE)</f>
        <v>GRU(2)/S4</v>
      </c>
      <c r="D197" s="11" t="str">
        <f>VLOOKUP(A197,[1]数据库!A:H,6,FALSE)</f>
        <v>5556T</v>
      </c>
      <c r="E197" s="11" t="str">
        <f>VLOOKUP(A197,[1]数据库!A:H,7,FALSE)</f>
        <v>红针</v>
      </c>
      <c r="F197" s="11" t="str">
        <f>VLOOKUP(A197,[1]数据库!A:H,4,FALSE)</f>
        <v>双开门(旧)</v>
      </c>
      <c r="G197" s="9" t="str">
        <f>VLOOKUP(A197,[1]数据库!A:H,5,FALSE)</f>
        <v>0.5黑</v>
      </c>
      <c r="H197" s="9" t="str">
        <f>VLOOKUP(A197,[1]数据库!A:L,12,FALSE)</f>
        <v>GRU(2)/S4</v>
      </c>
      <c r="I197" s="9">
        <f>VLOOKUP(A197,[1]数据库!A:I,8,FALSE)</f>
        <v>0</v>
      </c>
      <c r="J197" s="9">
        <f>VLOOKUP(A197,[1]数据库!A:K,9,FALSE)</f>
        <v>380</v>
      </c>
      <c r="K197" s="9">
        <f>VLOOKUP(A197,[1]数据库!A:K,10,FALSE)</f>
        <v>390</v>
      </c>
    </row>
    <row r="198" spans="1:11" ht="18.75" x14ac:dyDescent="0.15">
      <c r="A198" s="9">
        <v>338</v>
      </c>
      <c r="B198" s="11" t="str">
        <f>VLOOKUP(A198,[1]数据库!A:H,2,FALSE)</f>
        <v>KZ/13</v>
      </c>
      <c r="C198" s="11" t="str">
        <f>VLOOKUP(A198,[1]数据库!A:H,3,FALSE)</f>
        <v>GRU(2)/24V</v>
      </c>
      <c r="D198" s="11" t="str">
        <f>VLOOKUP(A198,[1]数据库!A:H,6,FALSE)</f>
        <v>5556T/微动325：蓝针</v>
      </c>
      <c r="E198" s="11" t="str">
        <f>VLOOKUP(A198,[1]数据库!A:H,7,FALSE)</f>
        <v>红针</v>
      </c>
      <c r="F198" s="11" t="str">
        <f>VLOOKUP(A198,[1]数据库!A:H,4,FALSE)</f>
        <v>双开门(旧)</v>
      </c>
      <c r="G198" s="9" t="str">
        <f>VLOOKUP(A198,[1]数据库!A:H,5,FALSE)</f>
        <v>0.5黑</v>
      </c>
      <c r="H198" s="9" t="str">
        <f>VLOOKUP(A198,[1]数据库!A:L,12,FALSE)</f>
        <v>GRU(2)/24V</v>
      </c>
      <c r="I198" s="9">
        <f>VLOOKUP(A198,[1]数据库!A:I,8,FALSE)</f>
        <v>0</v>
      </c>
      <c r="J198" s="9">
        <f>VLOOKUP(A198,[1]数据库!A:K,9,FALSE)</f>
        <v>510</v>
      </c>
      <c r="K198" s="9" t="str">
        <f>VLOOKUP(A198,[1]数据库!A:K,10,FALSE)</f>
        <v>510/微动400</v>
      </c>
    </row>
    <row r="199" spans="1:11" ht="18.75" x14ac:dyDescent="0.15">
      <c r="A199" s="9">
        <v>339</v>
      </c>
      <c r="B199" s="11" t="str">
        <f>VLOOKUP(A199,[1]数据库!A:H,2,FALSE)</f>
        <v>KZ/14</v>
      </c>
      <c r="C199" s="11" t="str">
        <f>VLOOKUP(A199,[1]数据库!A:H,3,FALSE)</f>
        <v>GRU(2)/COM</v>
      </c>
      <c r="D199" s="11" t="str">
        <f>VLOOKUP(A199,[1]数据库!A:H,6,FALSE)</f>
        <v>5556T/微动326：蓝针</v>
      </c>
      <c r="E199" s="11" t="str">
        <f>VLOOKUP(A199,[1]数据库!A:H,7,FALSE)</f>
        <v>红针</v>
      </c>
      <c r="F199" s="11" t="str">
        <f>VLOOKUP(A199,[1]数据库!A:H,4,FALSE)</f>
        <v>双开门(旧)</v>
      </c>
      <c r="G199" s="9" t="str">
        <f>VLOOKUP(A199,[1]数据库!A:H,5,FALSE)</f>
        <v>0.5黑</v>
      </c>
      <c r="H199" s="9" t="str">
        <f>VLOOKUP(A199,[1]数据库!A:L,12,FALSE)</f>
        <v>GRU(2)/COM</v>
      </c>
      <c r="I199" s="9">
        <f>VLOOKUP(A199,[1]数据库!A:I,8,FALSE)</f>
        <v>0</v>
      </c>
      <c r="J199" s="9">
        <f>VLOOKUP(A199,[1]数据库!A:K,9,FALSE)</f>
        <v>510</v>
      </c>
      <c r="K199" s="9" t="str">
        <f>VLOOKUP(A199,[1]数据库!A:K,10,FALSE)</f>
        <v>510/微动400</v>
      </c>
    </row>
    <row r="200" spans="1:11" ht="18.75" x14ac:dyDescent="0.15">
      <c r="A200" s="9">
        <v>340</v>
      </c>
      <c r="B200" s="11" t="str">
        <f>VLOOKUP(A200,[1]数据库!A:H,2,FALSE)</f>
        <v>KZ/15</v>
      </c>
      <c r="C200" s="11" t="str">
        <f>VLOOKUP(A200,[1]数据库!A:H,3,FALSE)</f>
        <v>GRU(2)/F1</v>
      </c>
      <c r="D200" s="11" t="str">
        <f>VLOOKUP(A200,[1]数据库!A:H,6,FALSE)</f>
        <v>5556T/微动327：蓝针</v>
      </c>
      <c r="E200" s="11" t="str">
        <f>VLOOKUP(A200,[1]数据库!A:H,7,FALSE)</f>
        <v>红针</v>
      </c>
      <c r="F200" s="11" t="str">
        <f>VLOOKUP(A200,[1]数据库!A:H,4,FALSE)</f>
        <v>双开门(旧)</v>
      </c>
      <c r="G200" s="9" t="str">
        <f>VLOOKUP(A200,[1]数据库!A:H,5,FALSE)</f>
        <v>0.5黑</v>
      </c>
      <c r="H200" s="9" t="str">
        <f>VLOOKUP(A200,[1]数据库!A:L,12,FALSE)</f>
        <v>GRU(2)/F1</v>
      </c>
      <c r="I200" s="9">
        <f>VLOOKUP(A200,[1]数据库!A:I,8,FALSE)</f>
        <v>0</v>
      </c>
      <c r="J200" s="9">
        <f>VLOOKUP(A200,[1]数据库!A:K,9,FALSE)</f>
        <v>500</v>
      </c>
      <c r="K200" s="9" t="str">
        <f>VLOOKUP(A200,[1]数据库!A:K,10,FALSE)</f>
        <v>520/微动420</v>
      </c>
    </row>
    <row r="201" spans="1:11" ht="18.75" x14ac:dyDescent="0.15">
      <c r="A201" s="9">
        <v>341</v>
      </c>
      <c r="B201" s="11" t="str">
        <f>VLOOKUP(A201,[1]数据库!A:H,2,FALSE)</f>
        <v>KZ/16</v>
      </c>
      <c r="C201" s="11" t="str">
        <f>VLOOKUP(A201,[1]数据库!A:H,3,FALSE)</f>
        <v>GRU(2)/F2</v>
      </c>
      <c r="D201" s="11" t="str">
        <f>VLOOKUP(A201,[1]数据库!A:H,6,FALSE)</f>
        <v>5556T/微动328：蓝针</v>
      </c>
      <c r="E201" s="11" t="str">
        <f>VLOOKUP(A201,[1]数据库!A:H,7,FALSE)</f>
        <v>红针</v>
      </c>
      <c r="F201" s="11" t="str">
        <f>VLOOKUP(A201,[1]数据库!A:H,4,FALSE)</f>
        <v>双开门(旧)</v>
      </c>
      <c r="G201" s="9" t="str">
        <f>VLOOKUP(A201,[1]数据库!A:H,5,FALSE)</f>
        <v>0.5黑</v>
      </c>
      <c r="H201" s="9" t="str">
        <f>VLOOKUP(A201,[1]数据库!A:L,12,FALSE)</f>
        <v>GRU(2)/F2</v>
      </c>
      <c r="I201" s="9">
        <f>VLOOKUP(A201,[1]数据库!A:I,8,FALSE)</f>
        <v>0</v>
      </c>
      <c r="J201" s="9">
        <f>VLOOKUP(A201,[1]数据库!A:K,9,FALSE)</f>
        <v>500</v>
      </c>
      <c r="K201" s="9" t="str">
        <f>VLOOKUP(A201,[1]数据库!A:K,10,FALSE)</f>
        <v>520/微动420</v>
      </c>
    </row>
    <row r="202" spans="1:11" ht="18.75" x14ac:dyDescent="0.15">
      <c r="A202" s="9">
        <v>342</v>
      </c>
      <c r="B202" s="11" t="str">
        <f>VLOOKUP(A202,[1]数据库!A:H,2,FALSE)</f>
        <v>KZ/19</v>
      </c>
      <c r="C202" s="11" t="str">
        <f>VLOOKUP(A202,[1]数据库!A:H,3,FALSE)</f>
        <v>GRU(2)/TX2</v>
      </c>
      <c r="D202" s="11" t="str">
        <f>VLOOKUP(A202,[1]数据库!A:H,6,FALSE)</f>
        <v>5556T</v>
      </c>
      <c r="E202" s="11" t="str">
        <f>VLOOKUP(A202,[1]数据库!A:H,7,FALSE)</f>
        <v>红针</v>
      </c>
      <c r="F202" s="11" t="str">
        <f>VLOOKUP(A202,[1]数据库!A:H,4,FALSE)</f>
        <v>双开门(旧)</v>
      </c>
      <c r="G202" s="9" t="str">
        <f>VLOOKUP(A202,[1]数据库!A:H,5,FALSE)</f>
        <v>0.5黑</v>
      </c>
      <c r="H202" s="9" t="str">
        <f>VLOOKUP(A202,[1]数据库!A:L,12,FALSE)</f>
        <v>GRU(2)/TX2</v>
      </c>
      <c r="I202" s="9">
        <f>VLOOKUP(A202,[1]数据库!A:I,8,FALSE)</f>
        <v>0</v>
      </c>
      <c r="J202" s="9">
        <f>VLOOKUP(A202,[1]数据库!A:K,9,FALSE)</f>
        <v>510</v>
      </c>
      <c r="K202" s="9">
        <f>VLOOKUP(A202,[1]数据库!A:K,10,FALSE)</f>
        <v>480</v>
      </c>
    </row>
    <row r="203" spans="1:11" ht="18.75" x14ac:dyDescent="0.15">
      <c r="A203" s="9">
        <v>343</v>
      </c>
      <c r="B203" s="11" t="str">
        <f>VLOOKUP(A203,[1]数据库!A:H,2,FALSE)</f>
        <v>KD/5</v>
      </c>
      <c r="C203" s="11" t="str">
        <f>VLOOKUP(A203,[1]数据库!A:H,3,FALSE)</f>
        <v>GRU(2)/SY</v>
      </c>
      <c r="D203" s="11" t="str">
        <f>VLOOKUP(A203,[1]数据库!A:H,6,FALSE)</f>
        <v>5556T</v>
      </c>
      <c r="E203" s="11" t="str">
        <f>VLOOKUP(A203,[1]数据库!A:H,7,FALSE)</f>
        <v>红针</v>
      </c>
      <c r="F203" s="11" t="str">
        <f>VLOOKUP(A203,[1]数据库!A:H,4,FALSE)</f>
        <v>双开门(旧)</v>
      </c>
      <c r="G203" s="9" t="str">
        <f>VLOOKUP(A203,[1]数据库!A:H,5,FALSE)</f>
        <v>0.5黑</v>
      </c>
      <c r="H203" s="9" t="str">
        <f>VLOOKUP(A203,[1]数据库!A:L,12,FALSE)</f>
        <v>GRU(2)/SY</v>
      </c>
      <c r="I203" s="9">
        <f>VLOOKUP(A203,[1]数据库!A:I,8,FALSE)</f>
        <v>0</v>
      </c>
      <c r="J203" s="9">
        <f>VLOOKUP(A203,[1]数据库!A:K,9,FALSE)</f>
        <v>520</v>
      </c>
      <c r="K203" s="9">
        <f>VLOOKUP(A203,[1]数据库!A:K,10,FALSE)</f>
        <v>520</v>
      </c>
    </row>
    <row r="204" spans="1:11" ht="18.75" x14ac:dyDescent="0.15">
      <c r="A204" s="9">
        <v>344</v>
      </c>
      <c r="B204" s="11" t="str">
        <f>VLOOKUP(A204,[1]数据库!A:H,2,FALSE)</f>
        <v>KZ/8</v>
      </c>
      <c r="C204" s="11" t="str">
        <f>VLOOKUP(A204,[1]数据库!A:H,3,FALSE)</f>
        <v>GRU(2)/F1</v>
      </c>
      <c r="D204" s="11" t="str">
        <f>VLOOKUP(A204,[1]数据库!A:H,6,FALSE)</f>
        <v>5556T</v>
      </c>
      <c r="E204" s="11" t="str">
        <f>VLOOKUP(A204,[1]数据库!A:H,7,FALSE)</f>
        <v>340：蓝针</v>
      </c>
      <c r="F204" s="11" t="str">
        <f>VLOOKUP(A204,[1]数据库!A:H,4,FALSE)</f>
        <v>磁栅尺+双开门(旧)</v>
      </c>
      <c r="G204" s="9" t="str">
        <f>VLOOKUP(A204,[1]数据库!A:H,5,FALSE)</f>
        <v>0.5黑</v>
      </c>
      <c r="H204" s="9" t="str">
        <f>VLOOKUP(A204,[1]数据库!A:L,12,FALSE)</f>
        <v>GRU(2)/F1</v>
      </c>
      <c r="I204" s="9">
        <f>VLOOKUP(A204,[1]数据库!A:I,8,FALSE)</f>
        <v>0</v>
      </c>
      <c r="J204" s="9">
        <f>VLOOKUP(A204,[1]数据库!A:K,9,FALSE)</f>
        <v>0</v>
      </c>
      <c r="K204" s="9">
        <f>VLOOKUP(A204,[1]数据库!A:K,10,FALSE)</f>
        <v>500</v>
      </c>
    </row>
    <row r="205" spans="1:11" ht="18.75" x14ac:dyDescent="0.15">
      <c r="A205" s="9">
        <v>345</v>
      </c>
      <c r="B205" s="11" t="str">
        <f>VLOOKUP(A205,[1]数据库!A:H,2,FALSE)</f>
        <v>GRU(2)/F2</v>
      </c>
      <c r="C205" s="11" t="str">
        <f>VLOOKUP(A205,[1]数据库!A:H,3,FALSE)</f>
        <v>GRU(2)/F1</v>
      </c>
      <c r="D205" s="11" t="str">
        <f>VLOOKUP(A205,[1]数据库!A:H,6,FALSE)</f>
        <v>红针</v>
      </c>
      <c r="E205" s="11" t="str">
        <f>VLOOKUP(A205,[1]数据库!A:H,7,FALSE)</f>
        <v>341：蓝针</v>
      </c>
      <c r="F205" s="11" t="str">
        <f>VLOOKUP(A205,[1]数据库!A:H,4,FALSE)</f>
        <v>磁栅尺+双开门(旧)</v>
      </c>
      <c r="G205" s="9" t="str">
        <f>VLOOKUP(A205,[1]数据库!A:H,5,FALSE)</f>
        <v>0.5黑</v>
      </c>
      <c r="H205" s="9" t="str">
        <f>VLOOKUP(A205,[1]数据库!A:L,12,FALSE)</f>
        <v>GRU(2)/F2</v>
      </c>
      <c r="I205" s="9">
        <f>VLOOKUP(A205,[1]数据库!A:I,8,FALSE)</f>
        <v>0</v>
      </c>
      <c r="J205" s="9">
        <f>VLOOKUP(A205,[1]数据库!A:K,9,FALSE)</f>
        <v>0</v>
      </c>
      <c r="K205" s="9">
        <f>VLOOKUP(A205,[1]数据库!A:K,10,FALSE)</f>
        <v>100</v>
      </c>
    </row>
    <row r="206" spans="1:11" ht="18.75" x14ac:dyDescent="0.15">
      <c r="A206" s="9">
        <v>346</v>
      </c>
      <c r="B206" s="11" t="str">
        <f>VLOOKUP(A206,[1]数据库!A:H,2,FALSE)</f>
        <v>KJ/1</v>
      </c>
      <c r="C206" s="11" t="str">
        <f>VLOOKUP(A206,[1]数据库!A:H,3,FALSE)</f>
        <v>SZDY/P1/4</v>
      </c>
      <c r="D206" s="11" t="str">
        <f>VLOOKUP(A206,[1]数据库!A:H,6,FALSE)</f>
        <v>5556T</v>
      </c>
      <c r="E206" s="11" t="str">
        <f>VLOOKUP(A206,[1]数据库!A:H,7,FALSE)</f>
        <v>半剥13</v>
      </c>
      <c r="F206" s="11" t="str">
        <f>VLOOKUP(A206,[1]数据库!A:H,4,FALSE)</f>
        <v>有磁栅尺+无机房</v>
      </c>
      <c r="G206" s="9" t="str">
        <f>VLOOKUP(A206,[1]数据库!A:H,5,FALSE)</f>
        <v>0.5黑</v>
      </c>
      <c r="H206" s="9">
        <f>VLOOKUP(A206,[1]数据库!A:L,12,FALSE)</f>
        <v>0</v>
      </c>
      <c r="I206" s="9">
        <f>VLOOKUP(A206,[1]数据库!A:I,8,FALSE)</f>
        <v>0</v>
      </c>
      <c r="J206" s="9">
        <f>VLOOKUP(A206,[1]数据库!A:K,9,FALSE)</f>
        <v>0</v>
      </c>
      <c r="K206" s="9" t="str">
        <f>VLOOKUP(A206,[1]数据库!A:K,10,FALSE)</f>
        <v>/</v>
      </c>
    </row>
    <row r="207" spans="1:11" ht="18.75" x14ac:dyDescent="0.15">
      <c r="A207" s="9">
        <v>347</v>
      </c>
      <c r="B207" s="11" t="str">
        <f>VLOOKUP(A207,[1]数据库!A:H,2,FALSE)</f>
        <v>KJ/2</v>
      </c>
      <c r="C207" s="11" t="str">
        <f>VLOOKUP(A207,[1]数据库!A:H,3,FALSE)</f>
        <v>SZDY/P1/3</v>
      </c>
      <c r="D207" s="11" t="str">
        <f>VLOOKUP(A207,[1]数据库!A:H,6,FALSE)</f>
        <v>5556T</v>
      </c>
      <c r="E207" s="11" t="str">
        <f>VLOOKUP(A207,[1]数据库!A:H,7,FALSE)</f>
        <v>半剥13</v>
      </c>
      <c r="F207" s="11" t="str">
        <f>VLOOKUP(A207,[1]数据库!A:H,4,FALSE)</f>
        <v>有磁栅尺+无机房</v>
      </c>
      <c r="G207" s="9" t="str">
        <f>VLOOKUP(A207,[1]数据库!A:H,5,FALSE)</f>
        <v>0.5黑</v>
      </c>
      <c r="H207" s="9">
        <f>VLOOKUP(A207,[1]数据库!A:L,12,FALSE)</f>
        <v>0</v>
      </c>
      <c r="I207" s="9">
        <f>VLOOKUP(A207,[1]数据库!A:I,8,FALSE)</f>
        <v>0</v>
      </c>
      <c r="J207" s="9">
        <f>VLOOKUP(A207,[1]数据库!A:K,9,FALSE)</f>
        <v>0</v>
      </c>
      <c r="K207" s="9" t="str">
        <f>VLOOKUP(A207,[1]数据库!A:K,10,FALSE)</f>
        <v>/</v>
      </c>
    </row>
    <row r="208" spans="1:11" ht="18.75" x14ac:dyDescent="0.15">
      <c r="A208" s="9">
        <v>348</v>
      </c>
      <c r="B208" s="11" t="str">
        <f>VLOOKUP(A208,[1]数据库!A:H,2,FALSE)</f>
        <v>FTK/2</v>
      </c>
      <c r="C208" s="11" t="str">
        <f>VLOOKUP(A208,[1]数据库!A:H,3,FALSE)</f>
        <v>JDB/L1</v>
      </c>
      <c r="D208" s="11" t="str">
        <f>VLOOKUP(A208,[1]数据库!A:H,6,FALSE)</f>
        <v>半剥13</v>
      </c>
      <c r="E208" s="11" t="str">
        <f>VLOOKUP(A208,[1]数据库!A:H,7,FALSE)</f>
        <v>红针</v>
      </c>
      <c r="F208" s="11" t="str">
        <f>VLOOKUP(A208,[1]数据库!A:H,4,FALSE)</f>
        <v>接地保护装置</v>
      </c>
      <c r="G208" s="9" t="str">
        <f>VLOOKUP(A208,[1]数据库!A:H,5,FALSE)</f>
        <v>0.5黑</v>
      </c>
      <c r="H208" s="9">
        <f>VLOOKUP(A208,[1]数据库!A:L,12,FALSE)</f>
        <v>0</v>
      </c>
      <c r="I208" s="9">
        <f>VLOOKUP(A208,[1]数据库!A:I,8,FALSE)</f>
        <v>0</v>
      </c>
      <c r="J208" s="9">
        <f>VLOOKUP(A208,[1]数据库!A:K,9,FALSE)</f>
        <v>0</v>
      </c>
      <c r="K208" s="9" t="str">
        <f>VLOOKUP(A208,[1]数据库!A:K,10,FALSE)</f>
        <v>/</v>
      </c>
    </row>
    <row r="209" spans="1:11" ht="18.75" x14ac:dyDescent="0.15">
      <c r="A209" s="9">
        <v>349</v>
      </c>
      <c r="B209" s="11" t="str">
        <f>VLOOKUP(A209,[1]数据库!A:H,2,FALSE)</f>
        <v>BKP/CN3/COM</v>
      </c>
      <c r="C209" s="11" t="str">
        <f>VLOOKUP(A209,[1]数据库!A:H,3,FALSE)</f>
        <v>JDB/L2</v>
      </c>
      <c r="D209" s="11" t="str">
        <f>VLOOKUP(A209,[1]数据库!A:H,6,FALSE)</f>
        <v>红4</v>
      </c>
      <c r="E209" s="11" t="str">
        <f>VLOOKUP(A209,[1]数据库!A:H,7,FALSE)</f>
        <v>红针</v>
      </c>
      <c r="F209" s="11" t="str">
        <f>VLOOKUP(A209,[1]数据库!A:H,4,FALSE)</f>
        <v>接地保护装置</v>
      </c>
      <c r="G209" s="9" t="str">
        <f>VLOOKUP(A209,[1]数据库!A:H,5,FALSE)</f>
        <v>0.5黑</v>
      </c>
      <c r="H209" s="9">
        <f>VLOOKUP(A209,[1]数据库!A:L,12,FALSE)</f>
        <v>0</v>
      </c>
      <c r="I209" s="9">
        <f>VLOOKUP(A209,[1]数据库!A:I,8,FALSE)</f>
        <v>0</v>
      </c>
      <c r="J209" s="9">
        <f>VLOOKUP(A209,[1]数据库!A:K,9,FALSE)</f>
        <v>0</v>
      </c>
      <c r="K209" s="9" t="str">
        <f>VLOOKUP(A209,[1]数据库!A:K,10,FALSE)</f>
        <v>/</v>
      </c>
    </row>
    <row r="210" spans="1:11" ht="18.75" x14ac:dyDescent="0.15">
      <c r="A210" s="9">
        <v>350</v>
      </c>
      <c r="B210" s="11" t="str">
        <f>VLOOKUP(A210,[1]数据库!A:H,2,FALSE)</f>
        <v>PE</v>
      </c>
      <c r="C210" s="11" t="str">
        <f>VLOOKUP(A210,[1]数据库!A:H,3,FALSE)</f>
        <v>JDB/GND</v>
      </c>
      <c r="D210" s="11" t="str">
        <f>VLOOKUP(A210,[1]数据库!A:H,6,FALSE)</f>
        <v>蓝6圆</v>
      </c>
      <c r="E210" s="11" t="str">
        <f>VLOOKUP(A210,[1]数据库!A:H,7,FALSE)</f>
        <v>蓝针</v>
      </c>
      <c r="F210" s="11" t="str">
        <f>VLOOKUP(A210,[1]数据库!A:H,4,FALSE)</f>
        <v>接地保护装置</v>
      </c>
      <c r="G210" s="9" t="str">
        <f>VLOOKUP(A210,[1]数据库!A:H,5,FALSE)</f>
        <v>2.5黄绿</v>
      </c>
      <c r="H210" s="9">
        <f>VLOOKUP(A210,[1]数据库!A:L,12,FALSE)</f>
        <v>0</v>
      </c>
      <c r="I210" s="9">
        <f>VLOOKUP(A210,[1]数据库!A:I,8,FALSE)</f>
        <v>0</v>
      </c>
      <c r="J210" s="9">
        <f>VLOOKUP(A210,[1]数据库!A:K,9,FALSE)</f>
        <v>0</v>
      </c>
      <c r="K210" s="9" t="str">
        <f>VLOOKUP(A210,[1]数据库!A:K,10,FALSE)</f>
        <v>/</v>
      </c>
    </row>
    <row r="211" spans="1:11" ht="18.75" x14ac:dyDescent="0.15">
      <c r="A211" s="9">
        <v>351</v>
      </c>
      <c r="B211" s="11" t="str">
        <f>VLOOKUP(A211,[1]数据库!A:H,2,FALSE)</f>
        <v>CE24</v>
      </c>
      <c r="C211" s="11" t="str">
        <f>VLOOKUP(A211,[1]数据库!A:H,3,FALSE)</f>
        <v>JDB/13</v>
      </c>
      <c r="D211" s="11" t="str">
        <f>VLOOKUP(A211,[1]数据库!A:H,6,FALSE)</f>
        <v>半剥13</v>
      </c>
      <c r="E211" s="11" t="str">
        <f>VLOOKUP(A211,[1]数据库!A:H,7,FALSE)</f>
        <v>红针</v>
      </c>
      <c r="F211" s="11" t="str">
        <f>VLOOKUP(A211,[1]数据库!A:H,4,FALSE)</f>
        <v>接地保护装置</v>
      </c>
      <c r="G211" s="9" t="str">
        <f>VLOOKUP(A211,[1]数据库!A:H,5,FALSE)</f>
        <v>0.5黑</v>
      </c>
      <c r="H211" s="9">
        <f>VLOOKUP(A211,[1]数据库!A:L,12,FALSE)</f>
        <v>0</v>
      </c>
      <c r="I211" s="9">
        <f>VLOOKUP(A211,[1]数据库!A:I,8,FALSE)</f>
        <v>0</v>
      </c>
      <c r="J211" s="9">
        <f>VLOOKUP(A211,[1]数据库!A:K,9,FALSE)</f>
        <v>0</v>
      </c>
      <c r="K211" s="9" t="str">
        <f>VLOOKUP(A211,[1]数据库!A:K,10,FALSE)</f>
        <v>/</v>
      </c>
    </row>
    <row r="212" spans="1:11" ht="18.75" x14ac:dyDescent="0.15">
      <c r="A212" s="9">
        <v>352</v>
      </c>
      <c r="B212" s="11" t="str">
        <f>VLOOKUP(A212,[1]数据库!A:H,2,FALSE)</f>
        <v>KD/13</v>
      </c>
      <c r="C212" s="11" t="str">
        <f>VLOOKUP(A212,[1]数据库!A:H,3,FALSE)</f>
        <v>JDB/14</v>
      </c>
      <c r="D212" s="11" t="str">
        <f>VLOOKUP(A212,[1]数据库!A:H,6,FALSE)</f>
        <v>5556T</v>
      </c>
      <c r="E212" s="11" t="str">
        <f>VLOOKUP(A212,[1]数据库!A:H,7,FALSE)</f>
        <v>红针</v>
      </c>
      <c r="F212" s="11" t="str">
        <f>VLOOKUP(A212,[1]数据库!A:H,4,FALSE)</f>
        <v>接地保护装置</v>
      </c>
      <c r="G212" s="9" t="str">
        <f>VLOOKUP(A212,[1]数据库!A:H,5,FALSE)</f>
        <v>0.5黑</v>
      </c>
      <c r="H212" s="9">
        <f>VLOOKUP(A212,[1]数据库!A:L,12,FALSE)</f>
        <v>0</v>
      </c>
      <c r="I212" s="9">
        <f>VLOOKUP(A212,[1]数据库!A:I,8,FALSE)</f>
        <v>0</v>
      </c>
      <c r="J212" s="9">
        <f>VLOOKUP(A212,[1]数据库!A:K,9,FALSE)</f>
        <v>0</v>
      </c>
      <c r="K212" s="9" t="str">
        <f>VLOOKUP(A212,[1]数据库!A:K,10,FALSE)</f>
        <v>/</v>
      </c>
    </row>
    <row r="213" spans="1:11" ht="18.75" x14ac:dyDescent="0.15">
      <c r="A213" s="9">
        <v>353</v>
      </c>
      <c r="B213" s="11" t="str">
        <f>VLOOKUP(A213,[1]数据库!A:H,2,FALSE)</f>
        <v>XWJ/L1</v>
      </c>
      <c r="C213" s="11" t="str">
        <f>VLOOKUP(A213,[1]数据库!A:H,3,FALSE)</f>
        <v>输入端子/R</v>
      </c>
      <c r="D213" s="11" t="str">
        <f>VLOOKUP(A213,[1]数据库!A:H,6,FALSE)</f>
        <v>红针</v>
      </c>
      <c r="E213" s="11" t="str">
        <f>VLOOKUP(A213,[1]数据库!A:H,7,FALSE)</f>
        <v>半剥13</v>
      </c>
      <c r="F213" s="11" t="str">
        <f>VLOOKUP(A213,[1]数据库!A:H,4,FALSE)</f>
        <v>有相序继电器</v>
      </c>
      <c r="G213" s="9" t="str">
        <f>VLOOKUP(A213,[1]数据库!A:H,5,FALSE)</f>
        <v>0.75黑</v>
      </c>
      <c r="H213" s="9">
        <f>VLOOKUP(A213,[1]数据库!A:L,12,FALSE)</f>
        <v>0</v>
      </c>
      <c r="I213" s="9">
        <f>VLOOKUP(A213,[1]数据库!A:I,8,FALSE)</f>
        <v>0</v>
      </c>
      <c r="J213" s="9">
        <f>VLOOKUP(A213,[1]数据库!A:K,9,FALSE)</f>
        <v>1070</v>
      </c>
      <c r="K213" s="9">
        <f>VLOOKUP(A213,[1]数据库!A:K,10,FALSE)</f>
        <v>1280</v>
      </c>
    </row>
    <row r="214" spans="1:11" ht="18.75" x14ac:dyDescent="0.15">
      <c r="A214" s="9">
        <v>354</v>
      </c>
      <c r="B214" s="11" t="str">
        <f>VLOOKUP(A214,[1]数据库!A:H,2,FALSE)</f>
        <v>XWJ/L2</v>
      </c>
      <c r="C214" s="11" t="str">
        <f>VLOOKUP(A214,[1]数据库!A:H,3,FALSE)</f>
        <v>输入端子/S</v>
      </c>
      <c r="D214" s="11" t="str">
        <f>VLOOKUP(A214,[1]数据库!A:H,6,FALSE)</f>
        <v>红针</v>
      </c>
      <c r="E214" s="11" t="str">
        <f>VLOOKUP(A214,[1]数据库!A:H,7,FALSE)</f>
        <v>半剥13</v>
      </c>
      <c r="F214" s="11" t="str">
        <f>VLOOKUP(A214,[1]数据库!A:H,4,FALSE)</f>
        <v>有相序继电器</v>
      </c>
      <c r="G214" s="9" t="str">
        <f>VLOOKUP(A214,[1]数据库!A:H,5,FALSE)</f>
        <v>0.75黑</v>
      </c>
      <c r="H214" s="9">
        <f>VLOOKUP(A214,[1]数据库!A:L,12,FALSE)</f>
        <v>0</v>
      </c>
      <c r="I214" s="9">
        <f>VLOOKUP(A214,[1]数据库!A:I,8,FALSE)</f>
        <v>0</v>
      </c>
      <c r="J214" s="9">
        <f>VLOOKUP(A214,[1]数据库!A:K,9,FALSE)</f>
        <v>1080</v>
      </c>
      <c r="K214" s="9">
        <f>VLOOKUP(A214,[1]数据库!A:K,10,FALSE)</f>
        <v>1290</v>
      </c>
    </row>
    <row r="215" spans="1:11" ht="18.75" x14ac:dyDescent="0.15">
      <c r="A215" s="9">
        <v>355</v>
      </c>
      <c r="B215" s="11" t="str">
        <f>VLOOKUP(A215,[1]数据库!A:H,2,FALSE)</f>
        <v>XWJ/L3</v>
      </c>
      <c r="C215" s="11" t="str">
        <f>VLOOKUP(A215,[1]数据库!A:H,3,FALSE)</f>
        <v>输入/T</v>
      </c>
      <c r="D215" s="11" t="str">
        <f>VLOOKUP(A215,[1]数据库!A:H,6,FALSE)</f>
        <v>红针</v>
      </c>
      <c r="E215" s="11" t="str">
        <f>VLOOKUP(A215,[1]数据库!A:H,7,FALSE)</f>
        <v>半剥13</v>
      </c>
      <c r="F215" s="11" t="str">
        <f>VLOOKUP(A215,[1]数据库!A:H,4,FALSE)</f>
        <v>有相序继电器</v>
      </c>
      <c r="G215" s="9" t="str">
        <f>VLOOKUP(A215,[1]数据库!A:H,5,FALSE)</f>
        <v>0.75黑</v>
      </c>
      <c r="H215" s="9">
        <f>VLOOKUP(A215,[1]数据库!A:L,12,FALSE)</f>
        <v>0</v>
      </c>
      <c r="I215" s="9">
        <f>VLOOKUP(A215,[1]数据库!A:I,8,FALSE)</f>
        <v>0</v>
      </c>
      <c r="J215" s="9">
        <f>VLOOKUP(A215,[1]数据库!A:K,9,FALSE)</f>
        <v>1090</v>
      </c>
      <c r="K215" s="9">
        <f>VLOOKUP(A215,[1]数据库!A:K,10,FALSE)</f>
        <v>0</v>
      </c>
    </row>
    <row r="216" spans="1:11" ht="18.75" x14ac:dyDescent="0.15">
      <c r="A216" s="9">
        <v>356</v>
      </c>
      <c r="B216" s="16" t="str">
        <f>VLOOKUP(A216,[1]数据库!A:H,2,FALSE)</f>
        <v>XWJ/11</v>
      </c>
      <c r="C216" s="16" t="str">
        <f>VLOOKUP(A216,[1]数据库!A:H,3,FALSE)</f>
        <v>MC1/A1</v>
      </c>
      <c r="D216" s="16" t="str">
        <f>VLOOKUP(A216,[1]数据库!A:H,6,FALSE)</f>
        <v>红针</v>
      </c>
      <c r="E216" s="16" t="str">
        <f>VLOOKUP(A216,[1]数据库!A:H,7,FALSE)</f>
        <v>红4</v>
      </c>
      <c r="F216" s="16" t="str">
        <f>VLOOKUP(A216,[1]数据库!A:H,4,FALSE)</f>
        <v>有封星接触器+相序继电器</v>
      </c>
      <c r="G216" s="17" t="str">
        <f>VLOOKUP(A216,[1]数据库!A:H,5,FALSE)</f>
        <v>0.5黑</v>
      </c>
      <c r="H216" s="17">
        <f>VLOOKUP(A216,[1]数据库!A:L,12,FALSE)</f>
        <v>0</v>
      </c>
      <c r="I216" s="17">
        <f>VLOOKUP(A216,[1]数据库!A:I,8,FALSE)</f>
        <v>0</v>
      </c>
      <c r="J216" s="17">
        <f>VLOOKUP(A216,[1]数据库!A:K,9,FALSE)</f>
        <v>370</v>
      </c>
      <c r="K216" s="17">
        <f>VLOOKUP(A216,[1]数据库!A:K,10,FALSE)</f>
        <v>680</v>
      </c>
    </row>
    <row r="217" spans="1:11" ht="18.75" x14ac:dyDescent="0.15">
      <c r="A217" s="9">
        <v>356.1</v>
      </c>
      <c r="B217" s="16" t="str">
        <f>VLOOKUP(A217,[1]数据库!A:H,2,FALSE)</f>
        <v>XWJ/11</v>
      </c>
      <c r="C217" s="16" t="str">
        <f>VLOOKUP(A217,[1]数据库!A:H,3,FALSE)</f>
        <v>KC/9</v>
      </c>
      <c r="D217" s="16" t="str">
        <f>VLOOKUP(A217,[1]数据库!A:H,6,FALSE)</f>
        <v>红针</v>
      </c>
      <c r="E217" s="16" t="str">
        <f>VLOOKUP(A217,[1]数据库!A:H,7,FALSE)</f>
        <v>5556T</v>
      </c>
      <c r="F217" s="16" t="str">
        <f>VLOOKUP(A217,[1]数据库!A:H,4,FALSE)</f>
        <v>无封星接触器+相序继电器</v>
      </c>
      <c r="G217" s="17" t="str">
        <f>VLOOKUP(A217,[1]数据库!A:H,5,FALSE)</f>
        <v>0.5黑</v>
      </c>
      <c r="H217" s="17">
        <f>VLOOKUP(A217,[1]数据库!A:L,12,FALSE)</f>
        <v>0</v>
      </c>
      <c r="I217" s="17">
        <f>VLOOKUP(A217,[1]数据库!A:I,8,FALSE)</f>
        <v>0</v>
      </c>
      <c r="J217" s="17">
        <f>VLOOKUP(A217,[1]数据库!A:K,9,FALSE)</f>
        <v>0</v>
      </c>
      <c r="K217" s="17">
        <f>VLOOKUP(A217,[1]数据库!A:K,10,FALSE)</f>
        <v>0</v>
      </c>
    </row>
    <row r="218" spans="1:11" ht="18.75" x14ac:dyDescent="0.15">
      <c r="A218" s="9">
        <v>357</v>
      </c>
      <c r="B218" s="16" t="str">
        <f>VLOOKUP(A218,[1]数据库!A:H,2,FALSE)</f>
        <v>XWJ/14</v>
      </c>
      <c r="C218" s="16" t="str">
        <f>VLOOKUP(A218,[1]数据库!A:H,3,FALSE)</f>
        <v>FTK/2</v>
      </c>
      <c r="D218" s="16" t="str">
        <f>VLOOKUP(A218,[1]数据库!A:H,6,FALSE)</f>
        <v>红针</v>
      </c>
      <c r="E218" s="16" t="str">
        <f>VLOOKUP(A218,[1]数据库!A:H,7,FALSE)</f>
        <v>红4</v>
      </c>
      <c r="F218" s="16" t="str">
        <f>VLOOKUP(A218,[1]数据库!A:H,4,FALSE)</f>
        <v>有相序继电器</v>
      </c>
      <c r="G218" s="17" t="str">
        <f>VLOOKUP(A218,[1]数据库!A:H,5,FALSE)</f>
        <v>0.5黑</v>
      </c>
      <c r="H218" s="17">
        <f>VLOOKUP(A218,[1]数据库!A:L,12,FALSE)</f>
        <v>0</v>
      </c>
      <c r="I218" s="17">
        <f>VLOOKUP(A218,[1]数据库!A:I,8,FALSE)</f>
        <v>0</v>
      </c>
      <c r="J218" s="17">
        <f>VLOOKUP(A218,[1]数据库!A:K,9,FALSE)</f>
        <v>1290</v>
      </c>
      <c r="K218" s="17">
        <f>VLOOKUP(A218,[1]数据库!A:K,10,FALSE)</f>
        <v>1490</v>
      </c>
    </row>
    <row r="219" spans="1:11" ht="18.75" x14ac:dyDescent="0.15">
      <c r="A219" s="9">
        <v>358</v>
      </c>
      <c r="B219" s="11" t="str">
        <f>VLOOKUP(A219,[1]数据库!A:H,2,FALSE)</f>
        <v>数字适配器/POWER/+</v>
      </c>
      <c r="C219" s="11" t="str">
        <f>VLOOKUP(A219,[1]数据库!A:H,3,FALSE)</f>
        <v>CE24</v>
      </c>
      <c r="D219" s="11" t="str">
        <f>VLOOKUP(A219,[1]数据库!A:H,6,FALSE)</f>
        <v>半剥5</v>
      </c>
      <c r="E219" s="11" t="str">
        <f>VLOOKUP(A219,[1]数据库!A:H,7,FALSE)</f>
        <v>红4</v>
      </c>
      <c r="F219" s="11" t="str">
        <f>VLOOKUP(A219,[1]数据库!A:H,4,FALSE)</f>
        <v>数字视频传输</v>
      </c>
      <c r="G219" s="9" t="str">
        <f>VLOOKUP(A219,[1]数据库!A:H,5,FALSE)</f>
        <v>0.5黑</v>
      </c>
      <c r="H219" s="9">
        <f>VLOOKUP(A219,[1]数据库!A:L,12,FALSE)</f>
        <v>0</v>
      </c>
      <c r="I219" s="9">
        <f>VLOOKUP(A219,[1]数据库!A:I,8,FALSE)</f>
        <v>0</v>
      </c>
      <c r="J219" s="9">
        <f>VLOOKUP(A219,[1]数据库!A:K,9,FALSE)</f>
        <v>820</v>
      </c>
      <c r="K219" s="9">
        <f>VLOOKUP(A219,[1]数据库!A:K,10,FALSE)</f>
        <v>0</v>
      </c>
    </row>
    <row r="220" spans="1:11" ht="18.75" x14ac:dyDescent="0.15">
      <c r="A220" s="9">
        <v>359</v>
      </c>
      <c r="B220" s="11" t="str">
        <f>VLOOKUP(A220,[1]数据库!A:H,2,FALSE)</f>
        <v>数字适配器/POWER/-</v>
      </c>
      <c r="C220" s="11" t="str">
        <f>VLOOKUP(A220,[1]数据库!A:H,3,FALSE)</f>
        <v>BKP/CN3/COM</v>
      </c>
      <c r="D220" s="11" t="str">
        <f>VLOOKUP(A220,[1]数据库!A:H,6,FALSE)</f>
        <v>半剥5</v>
      </c>
      <c r="E220" s="11" t="str">
        <f>VLOOKUP(A220,[1]数据库!A:H,7,FALSE)</f>
        <v>半剥8</v>
      </c>
      <c r="F220" s="11" t="str">
        <f>VLOOKUP(A220,[1]数据库!A:H,4,FALSE)</f>
        <v>数字视频传输</v>
      </c>
      <c r="G220" s="9" t="str">
        <f>VLOOKUP(A220,[1]数据库!A:H,5,FALSE)</f>
        <v>0.5黑</v>
      </c>
      <c r="H220" s="9">
        <f>VLOOKUP(A220,[1]数据库!A:L,12,FALSE)</f>
        <v>0</v>
      </c>
      <c r="I220" s="9">
        <f>VLOOKUP(A220,[1]数据库!A:I,8,FALSE)</f>
        <v>0</v>
      </c>
      <c r="J220" s="9">
        <f>VLOOKUP(A220,[1]数据库!A:K,9,FALSE)</f>
        <v>900</v>
      </c>
      <c r="K220" s="9">
        <f>VLOOKUP(A220,[1]数据库!A:K,10,FALSE)</f>
        <v>1070</v>
      </c>
    </row>
    <row r="221" spans="1:11" ht="18.75" x14ac:dyDescent="0.15">
      <c r="A221" s="9">
        <v>360</v>
      </c>
      <c r="B221" s="11" t="str">
        <f>VLOOKUP(A221,[1]数据库!A:H,2,FALSE)</f>
        <v>数字适配器/POWER/PE</v>
      </c>
      <c r="C221" s="11" t="str">
        <f>VLOOKUP(A221,[1]数据库!A:H,3,FALSE)</f>
        <v>PE</v>
      </c>
      <c r="D221" s="11" t="str">
        <f>VLOOKUP(A221,[1]数据库!A:H,6,FALSE)</f>
        <v>半剥5</v>
      </c>
      <c r="E221" s="11" t="str">
        <f>VLOOKUP(A221,[1]数据库!A:H,7,FALSE)</f>
        <v>蓝6圆</v>
      </c>
      <c r="F221" s="11" t="str">
        <f>VLOOKUP(A221,[1]数据库!A:H,4,FALSE)</f>
        <v>数字视频传输</v>
      </c>
      <c r="G221" s="9" t="str">
        <f>VLOOKUP(A221,[1]数据库!A:H,5,FALSE)</f>
        <v>2.5黄绿</v>
      </c>
      <c r="H221" s="9">
        <f>VLOOKUP(A221,[1]数据库!A:L,12,FALSE)</f>
        <v>0</v>
      </c>
      <c r="I221" s="9">
        <f>VLOOKUP(A221,[1]数据库!A:I,8,FALSE)</f>
        <v>0</v>
      </c>
      <c r="J221" s="9">
        <f>VLOOKUP(A221,[1]数据库!A:K,9,FALSE)</f>
        <v>1390</v>
      </c>
      <c r="K221" s="9">
        <f>VLOOKUP(A221,[1]数据库!A:K,10,FALSE)</f>
        <v>1720</v>
      </c>
    </row>
    <row r="222" spans="1:11" ht="18.75" x14ac:dyDescent="0.15">
      <c r="A222" s="9">
        <v>361</v>
      </c>
      <c r="B222" s="11" t="str">
        <f>VLOOKUP(A222,[1]数据库!A:H,2,FALSE)</f>
        <v>数字适配器/LINE/L1</v>
      </c>
      <c r="C222" s="11" t="str">
        <f>VLOOKUP(A222,[1]数据库!A:H,3,FALSE)</f>
        <v>KZ/9</v>
      </c>
      <c r="D222" s="11" t="str">
        <f>VLOOKUP(A222,[1]数据库!A:H,6,FALSE)</f>
        <v>半剥5</v>
      </c>
      <c r="E222" s="11" t="str">
        <f>VLOOKUP(A222,[1]数据库!A:H,7,FALSE)</f>
        <v>5556T</v>
      </c>
      <c r="F222" s="11" t="str">
        <f>VLOOKUP(A222,[1]数据库!A:H,4,FALSE)</f>
        <v>数字视频传输</v>
      </c>
      <c r="G222" s="9" t="str">
        <f>VLOOKUP(A222,[1]数据库!A:H,5,FALSE)</f>
        <v>0.5黑</v>
      </c>
      <c r="H222" s="9">
        <f>VLOOKUP(A222,[1]数据库!A:L,12,FALSE)</f>
        <v>0</v>
      </c>
      <c r="I222" s="9">
        <f>VLOOKUP(A222,[1]数据库!A:I,8,FALSE)</f>
        <v>0</v>
      </c>
      <c r="J222" s="9">
        <f>VLOOKUP(A222,[1]数据库!A:K,9,FALSE)</f>
        <v>570</v>
      </c>
      <c r="K222" s="9">
        <f>VLOOKUP(A222,[1]数据库!A:K,10,FALSE)</f>
        <v>620</v>
      </c>
    </row>
    <row r="223" spans="1:11" ht="18.75" x14ac:dyDescent="0.15">
      <c r="A223" s="9">
        <v>362</v>
      </c>
      <c r="B223" s="11" t="str">
        <f>VLOOKUP(A223,[1]数据库!A:H,2,FALSE)</f>
        <v>数字适配器/LINE/L2</v>
      </c>
      <c r="C223" s="11" t="str">
        <f>VLOOKUP(A223,[1]数据库!A:H,3,FALSE)</f>
        <v>KZ/10</v>
      </c>
      <c r="D223" s="11" t="str">
        <f>VLOOKUP(A223,[1]数据库!A:H,6,FALSE)</f>
        <v>半剥5</v>
      </c>
      <c r="E223" s="11" t="str">
        <f>VLOOKUP(A223,[1]数据库!A:H,7,FALSE)</f>
        <v>5556T</v>
      </c>
      <c r="F223" s="11" t="str">
        <f>VLOOKUP(A223,[1]数据库!A:H,4,FALSE)</f>
        <v>数字视频传输</v>
      </c>
      <c r="G223" s="9" t="str">
        <f>VLOOKUP(A223,[1]数据库!A:H,5,FALSE)</f>
        <v>0.5黑</v>
      </c>
      <c r="H223" s="9">
        <f>VLOOKUP(A223,[1]数据库!A:L,12,FALSE)</f>
        <v>0</v>
      </c>
      <c r="I223" s="9">
        <f>VLOOKUP(A223,[1]数据库!A:I,8,FALSE)</f>
        <v>0</v>
      </c>
      <c r="J223" s="9">
        <f>VLOOKUP(A223,[1]数据库!A:K,9,FALSE)</f>
        <v>570</v>
      </c>
      <c r="K223" s="9">
        <f>VLOOKUP(A223,[1]数据库!A:K,10,FALSE)</f>
        <v>620</v>
      </c>
    </row>
    <row r="224" spans="1:11" ht="18.75" x14ac:dyDescent="0.15">
      <c r="A224" s="9">
        <v>363</v>
      </c>
      <c r="B224" s="11" t="str">
        <f>VLOOKUP(A224,[1]数据库!A:H,2,FALSE)</f>
        <v>对讲机/+</v>
      </c>
      <c r="C224" s="11" t="str">
        <f>VLOOKUP(A224,[1]数据库!A:H,3,FALSE)</f>
        <v>解码板/+</v>
      </c>
      <c r="D224" s="11" t="str">
        <f>VLOOKUP(A224,[1]数据库!A:H,6,FALSE)</f>
        <v>红4</v>
      </c>
      <c r="E224" s="11" t="str">
        <f>VLOOKUP(A224,[1]数据库!A:H,7,FALSE)</f>
        <v>红4</v>
      </c>
      <c r="F224" s="11" t="str">
        <f>VLOOKUP(A224,[1]数据库!A:H,4,FALSE)</f>
        <v>有五方通话</v>
      </c>
      <c r="G224" s="9" t="str">
        <f>VLOOKUP(A224,[1]数据库!A:H,5,FALSE)</f>
        <v>0.5黑</v>
      </c>
      <c r="H224" s="9">
        <f>VLOOKUP(A224,[1]数据库!A:L,12,FALSE)</f>
        <v>0</v>
      </c>
      <c r="I224" s="9">
        <f>VLOOKUP(A224,[1]数据库!A:I,8,FALSE)</f>
        <v>0</v>
      </c>
      <c r="J224" s="9">
        <f>VLOOKUP(A224,[1]数据库!A:K,9,FALSE)</f>
        <v>560</v>
      </c>
      <c r="K224" s="9">
        <f>VLOOKUP(A224,[1]数据库!A:K,10,FALSE)</f>
        <v>650</v>
      </c>
    </row>
    <row r="225" spans="1:11" ht="18.75" x14ac:dyDescent="0.15">
      <c r="A225" s="9">
        <v>364</v>
      </c>
      <c r="B225" s="11" t="str">
        <f>VLOOKUP(A225,[1]数据库!A:H,2,FALSE)</f>
        <v>对讲机/-</v>
      </c>
      <c r="C225" s="11" t="str">
        <f>VLOOKUP(A225,[1]数据库!A:H,3,FALSE)</f>
        <v>解码板/-</v>
      </c>
      <c r="D225" s="11" t="str">
        <f>VLOOKUP(A225,[1]数据库!A:H,6,FALSE)</f>
        <v>红4</v>
      </c>
      <c r="E225" s="11" t="str">
        <f>VLOOKUP(A225,[1]数据库!A:H,7,FALSE)</f>
        <v>红4</v>
      </c>
      <c r="F225" s="11" t="str">
        <f>VLOOKUP(A225,[1]数据库!A:H,4,FALSE)</f>
        <v>有五方通话</v>
      </c>
      <c r="G225" s="9" t="str">
        <f>VLOOKUP(A225,[1]数据库!A:H,5,FALSE)</f>
        <v>0.5黑</v>
      </c>
      <c r="H225" s="9">
        <f>VLOOKUP(A225,[1]数据库!A:L,12,FALSE)</f>
        <v>0</v>
      </c>
      <c r="I225" s="9">
        <f>VLOOKUP(A225,[1]数据库!A:I,8,FALSE)</f>
        <v>0</v>
      </c>
      <c r="J225" s="9">
        <f>VLOOKUP(A225,[1]数据库!A:K,9,FALSE)</f>
        <v>560</v>
      </c>
      <c r="K225" s="9">
        <f>VLOOKUP(A225,[1]数据库!A:K,10,FALSE)</f>
        <v>670</v>
      </c>
    </row>
    <row r="226" spans="1:11" ht="18.75" x14ac:dyDescent="0.15">
      <c r="A226" s="9">
        <v>365</v>
      </c>
      <c r="B226" s="11" t="str">
        <f>VLOOKUP(A226,[1]数据库!A:H,2,FALSE)</f>
        <v>对讲机/R</v>
      </c>
      <c r="C226" s="11" t="str">
        <f>VLOOKUP(A226,[1]数据库!A:H,3,FALSE)</f>
        <v>解码板/R</v>
      </c>
      <c r="D226" s="11" t="str">
        <f>VLOOKUP(A226,[1]数据库!A:H,6,FALSE)</f>
        <v>红4</v>
      </c>
      <c r="E226" s="11" t="str">
        <f>VLOOKUP(A226,[1]数据库!A:H,7,FALSE)</f>
        <v>红4</v>
      </c>
      <c r="F226" s="11" t="str">
        <f>VLOOKUP(A226,[1]数据库!A:H,4,FALSE)</f>
        <v>有五方通话</v>
      </c>
      <c r="G226" s="9" t="str">
        <f>VLOOKUP(A226,[1]数据库!A:H,5,FALSE)</f>
        <v>0.5黑</v>
      </c>
      <c r="H226" s="9">
        <f>VLOOKUP(A226,[1]数据库!A:L,12,FALSE)</f>
        <v>0</v>
      </c>
      <c r="I226" s="9">
        <f>VLOOKUP(A226,[1]数据库!A:I,8,FALSE)</f>
        <v>0</v>
      </c>
      <c r="J226" s="9">
        <f>VLOOKUP(A226,[1]数据库!A:K,9,FALSE)</f>
        <v>550</v>
      </c>
      <c r="K226" s="9">
        <f>VLOOKUP(A226,[1]数据库!A:K,10,FALSE)</f>
        <v>690</v>
      </c>
    </row>
    <row r="227" spans="1:11" ht="18.75" x14ac:dyDescent="0.15">
      <c r="A227" s="9">
        <v>366</v>
      </c>
      <c r="B227" s="11" t="str">
        <f>VLOOKUP(A227,[1]数据库!A:H,2,FALSE)</f>
        <v>对讲机/L</v>
      </c>
      <c r="C227" s="11" t="str">
        <f>VLOOKUP(A227,[1]数据库!A:H,3,FALSE)</f>
        <v>解码板/L</v>
      </c>
      <c r="D227" s="11" t="str">
        <f>VLOOKUP(A227,[1]数据库!A:H,6,FALSE)</f>
        <v>红4</v>
      </c>
      <c r="E227" s="11" t="str">
        <f>VLOOKUP(A227,[1]数据库!A:H,7,FALSE)</f>
        <v>红4</v>
      </c>
      <c r="F227" s="11" t="str">
        <f>VLOOKUP(A227,[1]数据库!A:H,4,FALSE)</f>
        <v>有五方通话</v>
      </c>
      <c r="G227" s="9" t="str">
        <f>VLOOKUP(A227,[1]数据库!A:H,5,FALSE)</f>
        <v>0.5黑</v>
      </c>
      <c r="H227" s="9">
        <f>VLOOKUP(A227,[1]数据库!A:L,12,FALSE)</f>
        <v>0</v>
      </c>
      <c r="I227" s="9">
        <f>VLOOKUP(A227,[1]数据库!A:I,8,FALSE)</f>
        <v>0</v>
      </c>
      <c r="J227" s="9">
        <f>VLOOKUP(A227,[1]数据库!A:K,9,FALSE)</f>
        <v>550</v>
      </c>
      <c r="K227" s="9">
        <f>VLOOKUP(A227,[1]数据库!A:K,10,FALSE)</f>
        <v>710</v>
      </c>
    </row>
    <row r="228" spans="1:11" ht="18.75" x14ac:dyDescent="0.15">
      <c r="A228" s="9">
        <v>367</v>
      </c>
      <c r="B228" s="11" t="str">
        <f>VLOOKUP(A228,[1]数据库!A:H,2,FALSE)</f>
        <v>RMT/1A</v>
      </c>
      <c r="C228" s="11" t="str">
        <f>VLOOKUP(A228,[1]数据库!A:H,3,FALSE)</f>
        <v>KF/1</v>
      </c>
      <c r="D228" s="11" t="str">
        <f>VLOOKUP(A228,[1]数据库!A:H,6,FALSE)</f>
        <v>半剥6.5</v>
      </c>
      <c r="E228" s="11" t="str">
        <f>VLOOKUP(A228,[1]数据库!A:H,7,FALSE)</f>
        <v>半剥6.5/(协388：蓝针)</v>
      </c>
      <c r="F228" s="11" t="str">
        <f>VLOOKUP(A228,[1]数据库!A:H,4,FALSE)</f>
        <v>遥监/IOT20遥监</v>
      </c>
      <c r="G228" s="9" t="str">
        <f>VLOOKUP(A228,[1]数据库!A:H,5,FALSE)</f>
        <v>0.5黑</v>
      </c>
      <c r="H228" s="9" t="str">
        <f>VLOOKUP(A228,[1]数据库!A:L,12,FALSE)</f>
        <v>KF/1</v>
      </c>
      <c r="I228" s="9">
        <f>VLOOKUP(A228,[1]数据库!A:I,8,FALSE)</f>
        <v>0</v>
      </c>
      <c r="J228" s="9">
        <f>VLOOKUP(A228,[1]数据库!A:K,9,FALSE)</f>
        <v>1500</v>
      </c>
      <c r="K228" s="9" t="str">
        <f>VLOOKUP(A228,[1]数据库!A:K,10,FALSE)</f>
        <v>1690/协议板1200</v>
      </c>
    </row>
    <row r="229" spans="1:11" ht="18.75" x14ac:dyDescent="0.15">
      <c r="A229" s="9">
        <v>368</v>
      </c>
      <c r="B229" s="11" t="str">
        <f>VLOOKUP(A229,[1]数据库!A:H,2,FALSE)</f>
        <v>RMT/1B</v>
      </c>
      <c r="C229" s="11" t="str">
        <f>VLOOKUP(A229,[1]数据库!A:H,3,FALSE)</f>
        <v>KF/2</v>
      </c>
      <c r="D229" s="11" t="str">
        <f>VLOOKUP(A229,[1]数据库!A:H,6,FALSE)</f>
        <v>半剥6.5</v>
      </c>
      <c r="E229" s="11" t="str">
        <f>VLOOKUP(A229,[1]数据库!A:H,7,FALSE)</f>
        <v>半剥6.5/(协389：蓝针)</v>
      </c>
      <c r="F229" s="11" t="str">
        <f>VLOOKUP(A229,[1]数据库!A:H,4,FALSE)</f>
        <v>遥监/IOT20遥监</v>
      </c>
      <c r="G229" s="9" t="str">
        <f>VLOOKUP(A229,[1]数据库!A:H,5,FALSE)</f>
        <v>0.5黑</v>
      </c>
      <c r="H229" s="9" t="str">
        <f>VLOOKUP(A229,[1]数据库!A:L,12,FALSE)</f>
        <v>KF/2</v>
      </c>
      <c r="I229" s="9">
        <f>VLOOKUP(A229,[1]数据库!A:I,8,FALSE)</f>
        <v>0</v>
      </c>
      <c r="J229" s="9">
        <f>VLOOKUP(A229,[1]数据库!A:K,9,FALSE)</f>
        <v>1500</v>
      </c>
      <c r="K229" s="9" t="str">
        <f>VLOOKUP(A229,[1]数据库!A:K,10,FALSE)</f>
        <v>1690/协议板1200</v>
      </c>
    </row>
    <row r="230" spans="1:11" ht="18.75" x14ac:dyDescent="0.15">
      <c r="A230" s="9">
        <v>369</v>
      </c>
      <c r="B230" s="11" t="str">
        <f>VLOOKUP(A230,[1]数据库!A:H,2,FALSE)</f>
        <v>RMT/12V</v>
      </c>
      <c r="C230" s="11" t="str">
        <f>VLOOKUP(A230,[1]数据库!A:H,3,FALSE)</f>
        <v>KF/3</v>
      </c>
      <c r="D230" s="11" t="str">
        <f>VLOOKUP(A230,[1]数据库!A:H,6,FALSE)</f>
        <v>半剥6.5</v>
      </c>
      <c r="E230" s="11" t="str">
        <f>VLOOKUP(A230,[1]数据库!A:H,7,FALSE)</f>
        <v>半剥6.5/(协390：蓝针)</v>
      </c>
      <c r="F230" s="11" t="str">
        <f>VLOOKUP(A230,[1]数据库!A:H,4,FALSE)</f>
        <v>遥监/IOT20遥监</v>
      </c>
      <c r="G230" s="9" t="str">
        <f>VLOOKUP(A230,[1]数据库!A:H,5,FALSE)</f>
        <v>0.5黑</v>
      </c>
      <c r="H230" s="9" t="str">
        <f>VLOOKUP(A230,[1]数据库!A:L,12,FALSE)</f>
        <v>KF/3</v>
      </c>
      <c r="I230" s="9">
        <f>VLOOKUP(A230,[1]数据库!A:I,8,FALSE)</f>
        <v>0</v>
      </c>
      <c r="J230" s="9">
        <f>VLOOKUP(A230,[1]数据库!A:K,9,FALSE)</f>
        <v>1500</v>
      </c>
      <c r="K230" s="9" t="str">
        <f>VLOOKUP(A230,[1]数据库!A:K,10,FALSE)</f>
        <v>1710/协议板1200</v>
      </c>
    </row>
    <row r="231" spans="1:11" ht="18.75" x14ac:dyDescent="0.15">
      <c r="A231" s="9">
        <v>370</v>
      </c>
      <c r="B231" s="11" t="str">
        <f>VLOOKUP(A231,[1]数据库!A:H,2,FALSE)</f>
        <v>RMT/0V</v>
      </c>
      <c r="C231" s="11" t="str">
        <f>VLOOKUP(A231,[1]数据库!A:H,3,FALSE)</f>
        <v>KF/4</v>
      </c>
      <c r="D231" s="11" t="str">
        <f>VLOOKUP(A231,[1]数据库!A:H,6,FALSE)</f>
        <v>半剥6.5</v>
      </c>
      <c r="E231" s="11" t="str">
        <f>VLOOKUP(A231,[1]数据库!A:H,7,FALSE)</f>
        <v>半剥6.5/(协391：蓝针)</v>
      </c>
      <c r="F231" s="11" t="str">
        <f>VLOOKUP(A231,[1]数据库!A:H,4,FALSE)</f>
        <v>遥监/IOT20遥监</v>
      </c>
      <c r="G231" s="9" t="str">
        <f>VLOOKUP(A231,[1]数据库!A:H,5,FALSE)</f>
        <v>0.5黑</v>
      </c>
      <c r="H231" s="9" t="str">
        <f>VLOOKUP(A231,[1]数据库!A:L,12,FALSE)</f>
        <v>KF/4</v>
      </c>
      <c r="I231" s="9">
        <f>VLOOKUP(A231,[1]数据库!A:I,8,FALSE)</f>
        <v>0</v>
      </c>
      <c r="J231" s="9">
        <f>VLOOKUP(A231,[1]数据库!A:K,9,FALSE)</f>
        <v>1500</v>
      </c>
      <c r="K231" s="9" t="str">
        <f>VLOOKUP(A231,[1]数据库!A:K,10,FALSE)</f>
        <v>1710/协议板1200</v>
      </c>
    </row>
    <row r="232" spans="1:11" ht="18.75" x14ac:dyDescent="0.15">
      <c r="A232" s="9">
        <v>371</v>
      </c>
      <c r="B232" s="11" t="str">
        <f>VLOOKUP(A232,[1]数据库!A:H,2,FALSE)</f>
        <v>RMT/R</v>
      </c>
      <c r="C232" s="11" t="str">
        <f>VLOOKUP(A232,[1]数据库!A:H,3,FALSE)</f>
        <v>对讲机/R</v>
      </c>
      <c r="D232" s="11" t="str">
        <f>VLOOKUP(A232,[1]数据库!A:H,6,FALSE)</f>
        <v>半剥6.5</v>
      </c>
      <c r="E232" s="11" t="str">
        <f>VLOOKUP(A232,[1]数据库!A:H,7,FALSE)</f>
        <v>47:蓝4</v>
      </c>
      <c r="F232" s="11" t="str">
        <f>VLOOKUP(A232,[1]数据库!A:H,4,FALSE)</f>
        <v>IOT20遥监</v>
      </c>
      <c r="G232" s="9" t="str">
        <f>VLOOKUP(A232,[1]数据库!A:H,5,FALSE)</f>
        <v>0.5黑</v>
      </c>
      <c r="H232" s="9">
        <f>VLOOKUP(A232,[1]数据库!A:L,12,FALSE)</f>
        <v>0</v>
      </c>
      <c r="I232" s="9">
        <f>VLOOKUP(A232,[1]数据库!A:I,8,FALSE)</f>
        <v>0</v>
      </c>
      <c r="J232" s="9">
        <f>VLOOKUP(A232,[1]数据库!A:K,9,FALSE)</f>
        <v>720</v>
      </c>
      <c r="K232" s="9">
        <f>VLOOKUP(A232,[1]数据库!A:K,10,FALSE)</f>
        <v>800</v>
      </c>
    </row>
    <row r="233" spans="1:11" ht="18.75" x14ac:dyDescent="0.15">
      <c r="A233" s="9">
        <v>372</v>
      </c>
      <c r="B233" s="11" t="str">
        <f>VLOOKUP(A233,[1]数据库!A:H,2,FALSE)</f>
        <v>RMT/L</v>
      </c>
      <c r="C233" s="11" t="str">
        <f>VLOOKUP(A233,[1]数据库!A:H,3,FALSE)</f>
        <v>对讲机/L</v>
      </c>
      <c r="D233" s="11" t="str">
        <f>VLOOKUP(A233,[1]数据库!A:H,6,FALSE)</f>
        <v>半剥6.5</v>
      </c>
      <c r="E233" s="11" t="str">
        <f>VLOOKUP(A233,[1]数据库!A:H,7,FALSE)</f>
        <v>48:蓝4</v>
      </c>
      <c r="F233" s="11" t="str">
        <f>VLOOKUP(A233,[1]数据库!A:H,4,FALSE)</f>
        <v>IOT20遥监</v>
      </c>
      <c r="G233" s="9" t="str">
        <f>VLOOKUP(A233,[1]数据库!A:H,5,FALSE)</f>
        <v>0.5黑</v>
      </c>
      <c r="H233" s="9">
        <f>VLOOKUP(A233,[1]数据库!A:L,12,FALSE)</f>
        <v>0</v>
      </c>
      <c r="I233" s="9">
        <f>VLOOKUP(A233,[1]数据库!A:I,8,FALSE)</f>
        <v>0</v>
      </c>
      <c r="J233" s="9">
        <f>VLOOKUP(A233,[1]数据库!A:K,9,FALSE)</f>
        <v>720</v>
      </c>
      <c r="K233" s="9">
        <f>VLOOKUP(A233,[1]数据库!A:K,10,FALSE)</f>
        <v>800</v>
      </c>
    </row>
    <row r="234" spans="1:11" ht="18.75" x14ac:dyDescent="0.15">
      <c r="A234" s="9">
        <v>373</v>
      </c>
      <c r="B234" s="11" t="str">
        <f>VLOOKUP(A234,[1]数据库!A:H,2,FALSE)</f>
        <v>RMT/P-</v>
      </c>
      <c r="C234" s="11" t="str">
        <f>VLOOKUP(A234,[1]数据库!A:H,3,FALSE)</f>
        <v>RMT/BE</v>
      </c>
      <c r="D234" s="11" t="str">
        <f>VLOOKUP(A234,[1]数据库!A:H,6,FALSE)</f>
        <v>专线</v>
      </c>
      <c r="E234" s="11" t="str">
        <f>VLOOKUP(A234,[1]数据库!A:H,7,FALSE)</f>
        <v>专线</v>
      </c>
      <c r="F234" s="11" t="str">
        <f>VLOOKUP(A234,[1]数据库!A:H,4,FALSE)</f>
        <v>IOT20遥监</v>
      </c>
      <c r="G234" s="9" t="str">
        <f>VLOOKUP(A234,[1]数据库!A:H,5,FALSE)</f>
        <v>0.5黑</v>
      </c>
      <c r="H234" s="9">
        <f>VLOOKUP(A234,[1]数据库!A:L,12,FALSE)</f>
        <v>0</v>
      </c>
      <c r="I234" s="9">
        <f>VLOOKUP(A234,[1]数据库!A:I,8,FALSE)</f>
        <v>0</v>
      </c>
      <c r="J234" s="9">
        <f>VLOOKUP(A234,[1]数据库!A:K,9,FALSE)</f>
        <v>0</v>
      </c>
      <c r="K234" s="9" t="str">
        <f>VLOOKUP(A234,[1]数据库!A:K,10,FALSE)</f>
        <v>/</v>
      </c>
    </row>
    <row r="235" spans="1:11" ht="18.75" x14ac:dyDescent="0.15">
      <c r="A235" s="9">
        <v>374</v>
      </c>
      <c r="B235" s="11" t="str">
        <f>VLOOKUP(A235,[1]数据库!A:H,2,FALSE)</f>
        <v>RMT/485+</v>
      </c>
      <c r="C235" s="11" t="str">
        <f>VLOOKUP(A235,[1]数据库!A:H,3,FALSE)</f>
        <v>KH1/1</v>
      </c>
      <c r="D235" s="11" t="str">
        <f>VLOOKUP(A235,[1]数据库!A:H,6,FALSE)</f>
        <v>半剥6.5</v>
      </c>
      <c r="E235" s="11" t="str">
        <f>VLOOKUP(A235,[1]数据库!A:H,7,FALSE)</f>
        <v>半剥6.5</v>
      </c>
      <c r="F235" s="11" t="str">
        <f>VLOOKUP(A235,[1]数据库!A:H,4,FALSE)</f>
        <v>远程语音救援</v>
      </c>
      <c r="G235" s="9" t="str">
        <f>VLOOKUP(A235,[1]数据库!A:H,5,FALSE)</f>
        <v>0.5黑</v>
      </c>
      <c r="H235" s="9" t="str">
        <f>VLOOKUP(A235,[1]数据库!A:L,12,FALSE)</f>
        <v>KF/1</v>
      </c>
      <c r="I235" s="9">
        <f>VLOOKUP(A235,[1]数据库!A:I,8,FALSE)</f>
        <v>0</v>
      </c>
      <c r="J235" s="9">
        <f>VLOOKUP(A235,[1]数据库!A:K,9,FALSE)</f>
        <v>0</v>
      </c>
      <c r="K235" s="9">
        <f>VLOOKUP(A235,[1]数据库!A:K,10,FALSE)</f>
        <v>1680</v>
      </c>
    </row>
    <row r="236" spans="1:11" ht="18.75" x14ac:dyDescent="0.15">
      <c r="A236" s="9">
        <v>375</v>
      </c>
      <c r="B236" s="11" t="str">
        <f>VLOOKUP(A236,[1]数据库!A:H,2,FALSE)</f>
        <v>RMT/485-</v>
      </c>
      <c r="C236" s="11" t="str">
        <f>VLOOKUP(A236,[1]数据库!A:H,3,FALSE)</f>
        <v>KH1/2</v>
      </c>
      <c r="D236" s="11" t="str">
        <f>VLOOKUP(A236,[1]数据库!A:H,6,FALSE)</f>
        <v>半剥6.5</v>
      </c>
      <c r="E236" s="11" t="str">
        <f>VLOOKUP(A236,[1]数据库!A:H,7,FALSE)</f>
        <v>半剥6.5</v>
      </c>
      <c r="F236" s="11" t="str">
        <f>VLOOKUP(A236,[1]数据库!A:H,4,FALSE)</f>
        <v>远程语音救援</v>
      </c>
      <c r="G236" s="9" t="str">
        <f>VLOOKUP(A236,[1]数据库!A:H,5,FALSE)</f>
        <v>0.5黑</v>
      </c>
      <c r="H236" s="9" t="str">
        <f>VLOOKUP(A236,[1]数据库!A:L,12,FALSE)</f>
        <v>KF/2</v>
      </c>
      <c r="I236" s="9">
        <f>VLOOKUP(A236,[1]数据库!A:I,8,FALSE)</f>
        <v>0</v>
      </c>
      <c r="J236" s="9">
        <f>VLOOKUP(A236,[1]数据库!A:K,9,FALSE)</f>
        <v>0</v>
      </c>
      <c r="K236" s="9">
        <f>VLOOKUP(A236,[1]数据库!A:K,10,FALSE)</f>
        <v>1680</v>
      </c>
    </row>
    <row r="237" spans="1:11" ht="18.75" x14ac:dyDescent="0.15">
      <c r="A237" s="9">
        <v>376</v>
      </c>
      <c r="B237" s="11" t="str">
        <f>VLOOKUP(A237,[1]数据库!A:H,2,FALSE)</f>
        <v>YZM/输入/24V</v>
      </c>
      <c r="C237" s="11" t="str">
        <f>VLOOKUP(A237,[1]数据库!A:H,3,FALSE)</f>
        <v>CE24</v>
      </c>
      <c r="D237" s="11" t="str">
        <f>VLOOKUP(A237,[1]数据库!A:H,6,FALSE)</f>
        <v>半剥6.5</v>
      </c>
      <c r="E237" s="11" t="str">
        <f>VLOOKUP(A237,[1]数据库!A:H,7,FALSE)</f>
        <v>半剥13</v>
      </c>
      <c r="F237" s="11" t="str">
        <f>VLOOKUP(A237,[1]数据库!A:H,4,FALSE)</f>
        <v>远程语音救援</v>
      </c>
      <c r="G237" s="9" t="str">
        <f>VLOOKUP(A237,[1]数据库!A:H,5,FALSE)</f>
        <v>0.5黑</v>
      </c>
      <c r="H237" s="9" t="str">
        <f>VLOOKUP(A237,[1]数据库!A:L,12,FALSE)</f>
        <v>KF/3</v>
      </c>
      <c r="I237" s="9">
        <f>VLOOKUP(A237,[1]数据库!A:I,8,FALSE)</f>
        <v>0</v>
      </c>
      <c r="J237" s="9">
        <f>VLOOKUP(A237,[1]数据库!A:K,9,FALSE)</f>
        <v>0</v>
      </c>
      <c r="K237" s="9">
        <f>VLOOKUP(A237,[1]数据库!A:K,10,FALSE)</f>
        <v>2020</v>
      </c>
    </row>
    <row r="238" spans="1:11" ht="18.75" x14ac:dyDescent="0.15">
      <c r="A238" s="9">
        <v>377</v>
      </c>
      <c r="B238" s="11" t="str">
        <f>VLOOKUP(A238,[1]数据库!A:H,2,FALSE)</f>
        <v>YZM/输入/0V</v>
      </c>
      <c r="C238" s="11" t="str">
        <f>VLOOKUP(A238,[1]数据库!A:H,3,FALSE)</f>
        <v>BKP/COM</v>
      </c>
      <c r="D238" s="11" t="str">
        <f>VLOOKUP(A238,[1]数据库!A:H,6,FALSE)</f>
        <v>半剥6.5</v>
      </c>
      <c r="E238" s="11" t="str">
        <f>VLOOKUP(A238,[1]数据库!A:H,7,FALSE)</f>
        <v>半剥13</v>
      </c>
      <c r="F238" s="11" t="str">
        <f>VLOOKUP(A238,[1]数据库!A:H,4,FALSE)</f>
        <v>远程语音救援</v>
      </c>
      <c r="G238" s="9" t="str">
        <f>VLOOKUP(A238,[1]数据库!A:H,5,FALSE)</f>
        <v>0.5黑</v>
      </c>
      <c r="H238" s="9" t="str">
        <f>VLOOKUP(A238,[1]数据库!A:L,12,FALSE)</f>
        <v>KF/4</v>
      </c>
      <c r="I238" s="9">
        <f>VLOOKUP(A238,[1]数据库!A:I,8,FALSE)</f>
        <v>0</v>
      </c>
      <c r="J238" s="9">
        <f>VLOOKUP(A238,[1]数据库!A:K,9,FALSE)</f>
        <v>0</v>
      </c>
      <c r="K238" s="9">
        <f>VLOOKUP(A238,[1]数据库!A:K,10,FALSE)</f>
        <v>2020</v>
      </c>
    </row>
    <row r="239" spans="1:11" ht="18.75" x14ac:dyDescent="0.15">
      <c r="A239" s="9">
        <v>378</v>
      </c>
      <c r="B239" s="11" t="str">
        <f>VLOOKUP(A239,[1]数据库!A:H,2,FALSE)</f>
        <v>YZM/输出/12V</v>
      </c>
      <c r="C239" s="11" t="str">
        <f>VLOOKUP(A239,[1]数据库!A:H,3,FALSE)</f>
        <v>RMT/12V</v>
      </c>
      <c r="D239" s="11" t="str">
        <f>VLOOKUP(A239,[1]数据库!A:H,6,FALSE)</f>
        <v>半剥6.5</v>
      </c>
      <c r="E239" s="11" t="str">
        <f>VLOOKUP(A239,[1]数据库!A:H,7,FALSE)</f>
        <v>半剥6.5</v>
      </c>
      <c r="F239" s="11" t="str">
        <f>VLOOKUP(A239,[1]数据库!A:H,4,FALSE)</f>
        <v>远程语音救援</v>
      </c>
      <c r="G239" s="9" t="str">
        <f>VLOOKUP(A239,[1]数据库!A:H,5,FALSE)</f>
        <v>0.5黑</v>
      </c>
      <c r="H239" s="9">
        <f>VLOOKUP(A239,[1]数据库!A:L,12,FALSE)</f>
        <v>0</v>
      </c>
      <c r="I239" s="9">
        <f>VLOOKUP(A239,[1]数据库!A:I,8,FALSE)</f>
        <v>0</v>
      </c>
      <c r="J239" s="9">
        <f>VLOOKUP(A239,[1]数据库!A:K,9,FALSE)</f>
        <v>0</v>
      </c>
      <c r="K239" s="9">
        <f>VLOOKUP(A239,[1]数据库!A:K,10,FALSE)</f>
        <v>820</v>
      </c>
    </row>
    <row r="240" spans="1:11" ht="18.75" x14ac:dyDescent="0.15">
      <c r="A240" s="9">
        <v>379</v>
      </c>
      <c r="B240" s="11" t="str">
        <f>VLOOKUP(A240,[1]数据库!A:H,2,FALSE)</f>
        <v>YZM/输出/0V</v>
      </c>
      <c r="C240" s="11" t="str">
        <f>VLOOKUP(A240,[1]数据库!A:H,3,FALSE)</f>
        <v>RMT/0V</v>
      </c>
      <c r="D240" s="11" t="str">
        <f>VLOOKUP(A240,[1]数据库!A:H,6,FALSE)</f>
        <v>半剥6.5</v>
      </c>
      <c r="E240" s="11" t="str">
        <f>VLOOKUP(A240,[1]数据库!A:H,7,FALSE)</f>
        <v>半剥6.5</v>
      </c>
      <c r="F240" s="11" t="str">
        <f>VLOOKUP(A240,[1]数据库!A:H,4,FALSE)</f>
        <v>远程语音救援</v>
      </c>
      <c r="G240" s="9" t="str">
        <f>VLOOKUP(A240,[1]数据库!A:H,5,FALSE)</f>
        <v>0.5黑</v>
      </c>
      <c r="H240" s="9">
        <f>VLOOKUP(A240,[1]数据库!A:L,12,FALSE)</f>
        <v>0</v>
      </c>
      <c r="I240" s="9">
        <f>VLOOKUP(A240,[1]数据库!A:I,8,FALSE)</f>
        <v>0</v>
      </c>
      <c r="J240" s="9">
        <f>VLOOKUP(A240,[1]数据库!A:K,9,FALSE)</f>
        <v>0</v>
      </c>
      <c r="K240" s="9">
        <f>VLOOKUP(A240,[1]数据库!A:K,10,FALSE)</f>
        <v>820</v>
      </c>
    </row>
    <row r="241" spans="1:11" ht="18.75" x14ac:dyDescent="0.15">
      <c r="A241" s="9">
        <v>380</v>
      </c>
      <c r="B241" s="11" t="str">
        <f>VLOOKUP(A241,[1]数据库!A:H,2,FALSE)</f>
        <v>YZM/对讲/12V</v>
      </c>
      <c r="C241" s="11" t="str">
        <f>VLOOKUP(A241,[1]数据库!A:H,3,FALSE)</f>
        <v>DJZ/+</v>
      </c>
      <c r="D241" s="11" t="str">
        <f>VLOOKUP(A241,[1]数据库!A:H,6,FALSE)</f>
        <v>半剥6.5</v>
      </c>
      <c r="E241" s="11" t="str">
        <f>VLOOKUP(A241,[1]数据库!A:H,7,FALSE)</f>
        <v>红4</v>
      </c>
      <c r="F241" s="11" t="str">
        <f>VLOOKUP(A241,[1]数据库!A:H,4,FALSE)</f>
        <v>远程语音救援</v>
      </c>
      <c r="G241" s="9" t="str">
        <f>VLOOKUP(A241,[1]数据库!A:H,5,FALSE)</f>
        <v>0.5黑</v>
      </c>
      <c r="H241" s="9">
        <f>VLOOKUP(A241,[1]数据库!A:L,12,FALSE)</f>
        <v>0</v>
      </c>
      <c r="I241" s="9">
        <f>VLOOKUP(A241,[1]数据库!A:I,8,FALSE)</f>
        <v>0</v>
      </c>
      <c r="J241" s="9">
        <f>VLOOKUP(A241,[1]数据库!A:K,9,FALSE)</f>
        <v>0</v>
      </c>
      <c r="K241" s="9">
        <f>VLOOKUP(A241,[1]数据库!A:K,10,FALSE)</f>
        <v>590</v>
      </c>
    </row>
    <row r="242" spans="1:11" ht="18.75" x14ac:dyDescent="0.15">
      <c r="A242" s="9">
        <v>381</v>
      </c>
      <c r="B242" s="11" t="str">
        <f>VLOOKUP(A242,[1]数据库!A:H,2,FALSE)</f>
        <v>YZM/对讲/0V</v>
      </c>
      <c r="C242" s="11" t="str">
        <f>VLOOKUP(A242,[1]数据库!A:H,3,FALSE)</f>
        <v>DJZ/-</v>
      </c>
      <c r="D242" s="11" t="str">
        <f>VLOOKUP(A242,[1]数据库!A:H,6,FALSE)</f>
        <v>半剥6.5</v>
      </c>
      <c r="E242" s="11" t="str">
        <f>VLOOKUP(A242,[1]数据库!A:H,7,FALSE)</f>
        <v>红4</v>
      </c>
      <c r="F242" s="11" t="str">
        <f>VLOOKUP(A242,[1]数据库!A:H,4,FALSE)</f>
        <v>远程语音救援</v>
      </c>
      <c r="G242" s="9" t="str">
        <f>VLOOKUP(A242,[1]数据库!A:H,5,FALSE)</f>
        <v>0.5黑</v>
      </c>
      <c r="H242" s="9">
        <f>VLOOKUP(A242,[1]数据库!A:L,12,FALSE)</f>
        <v>0</v>
      </c>
      <c r="I242" s="9">
        <f>VLOOKUP(A242,[1]数据库!A:I,8,FALSE)</f>
        <v>0</v>
      </c>
      <c r="J242" s="9">
        <f>VLOOKUP(A242,[1]数据库!A:K,9,FALSE)</f>
        <v>0</v>
      </c>
      <c r="K242" s="9">
        <f>VLOOKUP(A242,[1]数据库!A:K,10,FALSE)</f>
        <v>580</v>
      </c>
    </row>
    <row r="243" spans="1:11" ht="18.75" x14ac:dyDescent="0.15">
      <c r="A243" s="9">
        <v>382</v>
      </c>
      <c r="B243" s="11" t="str">
        <f>VLOOKUP(A243,[1]数据库!A:H,2,FALSE)</f>
        <v>YZM/对讲/R</v>
      </c>
      <c r="C243" s="11" t="str">
        <f>VLOOKUP(A243,[1]数据库!A:H,3,FALSE)</f>
        <v>DJZ/R</v>
      </c>
      <c r="D243" s="11" t="str">
        <f>VLOOKUP(A243,[1]数据库!A:H,6,FALSE)</f>
        <v>半剥6.5</v>
      </c>
      <c r="E243" s="11" t="str">
        <f>VLOOKUP(A243,[1]数据库!A:H,7,FALSE)</f>
        <v>红4</v>
      </c>
      <c r="F243" s="11" t="str">
        <f>VLOOKUP(A243,[1]数据库!A:H,4,FALSE)</f>
        <v>远程语音救援</v>
      </c>
      <c r="G243" s="9" t="str">
        <f>VLOOKUP(A243,[1]数据库!A:H,5,FALSE)</f>
        <v>0.5黑</v>
      </c>
      <c r="H243" s="9">
        <f>VLOOKUP(A243,[1]数据库!A:L,12,FALSE)</f>
        <v>0</v>
      </c>
      <c r="I243" s="9">
        <f>VLOOKUP(A243,[1]数据库!A:I,8,FALSE)</f>
        <v>0</v>
      </c>
      <c r="J243" s="9">
        <f>VLOOKUP(A243,[1]数据库!A:K,9,FALSE)</f>
        <v>0</v>
      </c>
      <c r="K243" s="9">
        <f>VLOOKUP(A243,[1]数据库!A:K,10,FALSE)</f>
        <v>570</v>
      </c>
    </row>
    <row r="244" spans="1:11" ht="18.75" x14ac:dyDescent="0.15">
      <c r="A244" s="9">
        <v>383</v>
      </c>
      <c r="B244" s="11" t="str">
        <f>VLOOKUP(A244,[1]数据库!A:H,2,FALSE)</f>
        <v>YZM/对讲/L</v>
      </c>
      <c r="C244" s="11" t="str">
        <f>VLOOKUP(A244,[1]数据库!A:H,3,FALSE)</f>
        <v>DJZ/L</v>
      </c>
      <c r="D244" s="11" t="str">
        <f>VLOOKUP(A244,[1]数据库!A:H,6,FALSE)</f>
        <v>半剥6.5</v>
      </c>
      <c r="E244" s="11" t="str">
        <f>VLOOKUP(A244,[1]数据库!A:H,7,FALSE)</f>
        <v>红4</v>
      </c>
      <c r="F244" s="11" t="str">
        <f>VLOOKUP(A244,[1]数据库!A:H,4,FALSE)</f>
        <v>远程语音救援</v>
      </c>
      <c r="G244" s="9" t="str">
        <f>VLOOKUP(A244,[1]数据库!A:H,5,FALSE)</f>
        <v>0.5黑</v>
      </c>
      <c r="H244" s="9">
        <f>VLOOKUP(A244,[1]数据库!A:L,12,FALSE)</f>
        <v>0</v>
      </c>
      <c r="I244" s="9">
        <f>VLOOKUP(A244,[1]数据库!A:I,8,FALSE)</f>
        <v>0</v>
      </c>
      <c r="J244" s="9">
        <f>VLOOKUP(A244,[1]数据库!A:K,9,FALSE)</f>
        <v>0</v>
      </c>
      <c r="K244" s="9">
        <f>VLOOKUP(A244,[1]数据库!A:K,10,FALSE)</f>
        <v>560</v>
      </c>
    </row>
    <row r="245" spans="1:11" ht="18.75" x14ac:dyDescent="0.15">
      <c r="A245" s="9">
        <v>384</v>
      </c>
      <c r="B245" s="11" t="str">
        <f>VLOOKUP(A245,[1]数据库!A:H,2,FALSE)</f>
        <v>协议板/CN4/MOD1+</v>
      </c>
      <c r="C245" s="11" t="str">
        <f>VLOOKUP(A245,[1]数据库!A:H,3,FALSE)</f>
        <v>KF/1</v>
      </c>
      <c r="D245" s="11" t="str">
        <f>VLOOKUP(A245,[1]数据库!A:H,6,FALSE)</f>
        <v>红针</v>
      </c>
      <c r="E245" s="11" t="str">
        <f>VLOOKUP(A245,[1]数据库!A:H,7,FALSE)</f>
        <v>半剥6.5</v>
      </c>
      <c r="F245" s="11" t="str">
        <f>VLOOKUP(A245,[1]数据库!A:H,4,FALSE)</f>
        <v>BA接口</v>
      </c>
      <c r="G245" s="9" t="str">
        <f>VLOOKUP(A245,[1]数据库!A:H,5,FALSE)</f>
        <v>0.5黑</v>
      </c>
      <c r="H245" s="9" t="str">
        <f>VLOOKUP(A245,[1]数据库!A:L,12,FALSE)</f>
        <v>协议板/CN4/MOD1+、KF/1</v>
      </c>
      <c r="I245" s="9">
        <f>VLOOKUP(A245,[1]数据库!A:I,8,FALSE)</f>
        <v>0</v>
      </c>
      <c r="J245" s="9">
        <f>VLOOKUP(A245,[1]数据库!A:K,9,FALSE)</f>
        <v>760</v>
      </c>
      <c r="K245" s="9">
        <f>VLOOKUP(A245,[1]数据库!A:K,10,FALSE)</f>
        <v>820</v>
      </c>
    </row>
    <row r="246" spans="1:11" ht="18.75" x14ac:dyDescent="0.15">
      <c r="A246" s="9">
        <v>385</v>
      </c>
      <c r="B246" s="11" t="str">
        <f>VLOOKUP(A246,[1]数据库!A:H,2,FALSE)</f>
        <v>协议板/CN4/MOD1-</v>
      </c>
      <c r="C246" s="11" t="str">
        <f>VLOOKUP(A246,[1]数据库!A:H,3,FALSE)</f>
        <v>KF/2</v>
      </c>
      <c r="D246" s="11" t="str">
        <f>VLOOKUP(A246,[1]数据库!A:H,6,FALSE)</f>
        <v>红针</v>
      </c>
      <c r="E246" s="11" t="str">
        <f>VLOOKUP(A246,[1]数据库!A:H,7,FALSE)</f>
        <v>半剥6.5</v>
      </c>
      <c r="F246" s="11" t="str">
        <f>VLOOKUP(A246,[1]数据库!A:H,4,FALSE)</f>
        <v>BA接口</v>
      </c>
      <c r="G246" s="9" t="str">
        <f>VLOOKUP(A246,[1]数据库!A:H,5,FALSE)</f>
        <v>0.5黑</v>
      </c>
      <c r="H246" s="9" t="str">
        <f>VLOOKUP(A246,[1]数据库!A:L,12,FALSE)</f>
        <v>协议板/CN4/MOD1-、KF/2</v>
      </c>
      <c r="I246" s="9">
        <f>VLOOKUP(A246,[1]数据库!A:I,8,FALSE)</f>
        <v>0</v>
      </c>
      <c r="J246" s="9">
        <f>VLOOKUP(A246,[1]数据库!A:K,9,FALSE)</f>
        <v>760</v>
      </c>
      <c r="K246" s="9">
        <f>VLOOKUP(A246,[1]数据库!A:K,10,FALSE)</f>
        <v>820</v>
      </c>
    </row>
    <row r="247" spans="1:11" ht="18.75" x14ac:dyDescent="0.15">
      <c r="A247" s="9">
        <v>386</v>
      </c>
      <c r="B247" s="11" t="str">
        <f>VLOOKUP(A247,[1]数据库!A:H,2,FALSE)</f>
        <v>协议板/CN4/24V</v>
      </c>
      <c r="C247" s="11" t="str">
        <f>VLOOKUP(A247,[1]数据库!A:H,3,FALSE)</f>
        <v>KF/3</v>
      </c>
      <c r="D247" s="11" t="str">
        <f>VLOOKUP(A247,[1]数据库!A:H,6,FALSE)</f>
        <v>红针</v>
      </c>
      <c r="E247" s="11" t="str">
        <f>VLOOKUP(A247,[1]数据库!A:H,7,FALSE)</f>
        <v>半剥6.5</v>
      </c>
      <c r="F247" s="11" t="str">
        <f>VLOOKUP(A247,[1]数据库!A:H,4,FALSE)</f>
        <v>BA接口</v>
      </c>
      <c r="G247" s="9" t="str">
        <f>VLOOKUP(A247,[1]数据库!A:H,5,FALSE)</f>
        <v>0.5黑</v>
      </c>
      <c r="H247" s="9" t="str">
        <f>VLOOKUP(A247,[1]数据库!A:L,12,FALSE)</f>
        <v>协议板/CN4/24V、KF/3</v>
      </c>
      <c r="I247" s="9">
        <f>VLOOKUP(A247,[1]数据库!A:I,8,FALSE)</f>
        <v>0</v>
      </c>
      <c r="J247" s="9">
        <f>VLOOKUP(A247,[1]数据库!A:K,9,FALSE)</f>
        <v>750</v>
      </c>
      <c r="K247" s="9">
        <f>VLOOKUP(A247,[1]数据库!A:K,10,FALSE)</f>
        <v>820</v>
      </c>
    </row>
    <row r="248" spans="1:11" ht="18.75" x14ac:dyDescent="0.15">
      <c r="A248" s="9">
        <v>387</v>
      </c>
      <c r="B248" s="11" t="str">
        <f>VLOOKUP(A248,[1]数据库!A:H,2,FALSE)</f>
        <v>协议板/CN4/GND</v>
      </c>
      <c r="C248" s="11" t="str">
        <f>VLOOKUP(A248,[1]数据库!A:H,3,FALSE)</f>
        <v>KF/4</v>
      </c>
      <c r="D248" s="11" t="str">
        <f>VLOOKUP(A248,[1]数据库!A:H,6,FALSE)</f>
        <v>红针</v>
      </c>
      <c r="E248" s="11" t="str">
        <f>VLOOKUP(A248,[1]数据库!A:H,7,FALSE)</f>
        <v>半剥6.5</v>
      </c>
      <c r="F248" s="11" t="str">
        <f>VLOOKUP(A248,[1]数据库!A:H,4,FALSE)</f>
        <v>BA接口</v>
      </c>
      <c r="G248" s="9" t="str">
        <f>VLOOKUP(A248,[1]数据库!A:H,5,FALSE)</f>
        <v>0.5黑</v>
      </c>
      <c r="H248" s="9" t="str">
        <f>VLOOKUP(A248,[1]数据库!A:L,12,FALSE)</f>
        <v>协议板/CN4/GND、KF/4</v>
      </c>
      <c r="I248" s="9">
        <f>VLOOKUP(A248,[1]数据库!A:I,8,FALSE)</f>
        <v>0</v>
      </c>
      <c r="J248" s="9">
        <f>VLOOKUP(A248,[1]数据库!A:K,9,FALSE)</f>
        <v>750</v>
      </c>
      <c r="K248" s="9">
        <f>VLOOKUP(A248,[1]数据库!A:K,10,FALSE)</f>
        <v>820</v>
      </c>
    </row>
    <row r="249" spans="1:11" ht="18.75" x14ac:dyDescent="0.15">
      <c r="A249" s="9">
        <v>388</v>
      </c>
      <c r="B249" s="11" t="str">
        <f>VLOOKUP(A249,[1]数据库!A:H,2,FALSE)</f>
        <v>协议板/CN4/MOD1+</v>
      </c>
      <c r="C249" s="11" t="str">
        <f>VLOOKUP(A249,[1]数据库!A:H,3,FALSE)</f>
        <v>KF/1</v>
      </c>
      <c r="D249" s="11" t="str">
        <f>VLOOKUP(A249,[1]数据库!A:H,6,FALSE)</f>
        <v>红针/(遥367：蓝针)</v>
      </c>
      <c r="E249" s="11" t="str">
        <f>VLOOKUP(A249,[1]数据库!A:H,7,FALSE)</f>
        <v>半剥6.5</v>
      </c>
      <c r="F249" s="11" t="str">
        <f>VLOOKUP(A249,[1]数据库!A:H,4,FALSE)</f>
        <v>小区监控</v>
      </c>
      <c r="G249" s="9" t="str">
        <f>VLOOKUP(A249,[1]数据库!A:H,5,FALSE)</f>
        <v>0.5黑</v>
      </c>
      <c r="H249" s="9" t="str">
        <f>VLOOKUP(A249,[1]数据库!A:L,12,FALSE)</f>
        <v>协议板/CN4/MOD1+、KF/1</v>
      </c>
      <c r="I249" s="9">
        <f>VLOOKUP(A249,[1]数据库!A:I,8,FALSE)</f>
        <v>0</v>
      </c>
      <c r="J249" s="9">
        <f>VLOOKUP(A249,[1]数据库!A:K,9,FALSE)</f>
        <v>0</v>
      </c>
      <c r="K249" s="9">
        <f>VLOOKUP(A249,[1]数据库!A:K,10,FALSE)</f>
        <v>820</v>
      </c>
    </row>
    <row r="250" spans="1:11" ht="18.75" x14ac:dyDescent="0.15">
      <c r="A250" s="9">
        <v>389</v>
      </c>
      <c r="B250" s="11" t="str">
        <f>VLOOKUP(A250,[1]数据库!A:H,2,FALSE)</f>
        <v>协议板/CN4/MOD1-</v>
      </c>
      <c r="C250" s="11" t="str">
        <f>VLOOKUP(A250,[1]数据库!A:H,3,FALSE)</f>
        <v>KF/2</v>
      </c>
      <c r="D250" s="11" t="str">
        <f>VLOOKUP(A250,[1]数据库!A:H,6,FALSE)</f>
        <v>红针/(遥368：蓝针)</v>
      </c>
      <c r="E250" s="11" t="str">
        <f>VLOOKUP(A250,[1]数据库!A:H,7,FALSE)</f>
        <v>半剥6.5</v>
      </c>
      <c r="F250" s="11" t="str">
        <f>VLOOKUP(A250,[1]数据库!A:H,4,FALSE)</f>
        <v>小区监控</v>
      </c>
      <c r="G250" s="9" t="str">
        <f>VLOOKUP(A250,[1]数据库!A:H,5,FALSE)</f>
        <v>0.5黑</v>
      </c>
      <c r="H250" s="9" t="str">
        <f>VLOOKUP(A250,[1]数据库!A:L,12,FALSE)</f>
        <v>协议板/CN4/MOD1-、KF/2</v>
      </c>
      <c r="I250" s="9">
        <f>VLOOKUP(A250,[1]数据库!A:I,8,FALSE)</f>
        <v>0</v>
      </c>
      <c r="J250" s="9">
        <f>VLOOKUP(A250,[1]数据库!A:K,9,FALSE)</f>
        <v>0</v>
      </c>
      <c r="K250" s="9">
        <f>VLOOKUP(A250,[1]数据库!A:K,10,FALSE)</f>
        <v>820</v>
      </c>
    </row>
    <row r="251" spans="1:11" ht="18.75" x14ac:dyDescent="0.15">
      <c r="A251" s="9">
        <v>390</v>
      </c>
      <c r="B251" s="11" t="str">
        <f>VLOOKUP(A251,[1]数据库!A:H,2,FALSE)</f>
        <v>协议板/CN4/+24V</v>
      </c>
      <c r="C251" s="11" t="str">
        <f>VLOOKUP(A251,[1]数据库!A:H,3,FALSE)</f>
        <v>KF/3</v>
      </c>
      <c r="D251" s="11" t="str">
        <f>VLOOKUP(A251,[1]数据库!A:H,6,FALSE)</f>
        <v>红针/(遥369：蓝针)</v>
      </c>
      <c r="E251" s="11" t="str">
        <f>VLOOKUP(A251,[1]数据库!A:H,7,FALSE)</f>
        <v>半剥6.5</v>
      </c>
      <c r="F251" s="11" t="str">
        <f>VLOOKUP(A251,[1]数据库!A:H,4,FALSE)</f>
        <v>小区监控</v>
      </c>
      <c r="G251" s="9" t="str">
        <f>VLOOKUP(A251,[1]数据库!A:H,5,FALSE)</f>
        <v>0.5黑</v>
      </c>
      <c r="H251" s="9" t="str">
        <f>VLOOKUP(A251,[1]数据库!A:L,12,FALSE)</f>
        <v>协议板/CN4/+24V、KF/3</v>
      </c>
      <c r="I251" s="9">
        <f>VLOOKUP(A251,[1]数据库!A:I,8,FALSE)</f>
        <v>0</v>
      </c>
      <c r="J251" s="9">
        <f>VLOOKUP(A251,[1]数据库!A:K,9,FALSE)</f>
        <v>0</v>
      </c>
      <c r="K251" s="9">
        <f>VLOOKUP(A251,[1]数据库!A:K,10,FALSE)</f>
        <v>820</v>
      </c>
    </row>
    <row r="252" spans="1:11" ht="18.75" x14ac:dyDescent="0.15">
      <c r="A252" s="9">
        <v>391</v>
      </c>
      <c r="B252" s="11" t="str">
        <f>VLOOKUP(A252,[1]数据库!A:H,2,FALSE)</f>
        <v>协议板/CN4/GND</v>
      </c>
      <c r="C252" s="11" t="str">
        <f>VLOOKUP(A252,[1]数据库!A:H,3,FALSE)</f>
        <v>KF/4</v>
      </c>
      <c r="D252" s="11" t="str">
        <f>VLOOKUP(A252,[1]数据库!A:H,6,FALSE)</f>
        <v>红针/(遥370：蓝针)</v>
      </c>
      <c r="E252" s="11" t="str">
        <f>VLOOKUP(A252,[1]数据库!A:H,7,FALSE)</f>
        <v>半剥6.5</v>
      </c>
      <c r="F252" s="11" t="str">
        <f>VLOOKUP(A252,[1]数据库!A:H,4,FALSE)</f>
        <v>小区监控</v>
      </c>
      <c r="G252" s="9" t="str">
        <f>VLOOKUP(A252,[1]数据库!A:H,5,FALSE)</f>
        <v>0.5黑</v>
      </c>
      <c r="H252" s="9" t="str">
        <f>VLOOKUP(A252,[1]数据库!A:L,12,FALSE)</f>
        <v>协议板/CN4/GND、KF/4</v>
      </c>
      <c r="I252" s="9">
        <f>VLOOKUP(A252,[1]数据库!A:I,8,FALSE)</f>
        <v>0</v>
      </c>
      <c r="J252" s="9">
        <f>VLOOKUP(A252,[1]数据库!A:K,9,FALSE)</f>
        <v>0</v>
      </c>
      <c r="K252" s="9">
        <f>VLOOKUP(A252,[1]数据库!A:K,10,FALSE)</f>
        <v>820</v>
      </c>
    </row>
    <row r="253" spans="1:11" ht="18.75" x14ac:dyDescent="0.15">
      <c r="A253" s="9">
        <v>392</v>
      </c>
      <c r="B253" s="11" t="str">
        <f>VLOOKUP(A253,[1]数据库!A:H,2,FALSE)</f>
        <v>协议板/CN1/CAN1H</v>
      </c>
      <c r="C253" s="11" t="str">
        <f>VLOOKUP(A253,[1]数据库!A:H,3,FALSE)</f>
        <v>F10a/1</v>
      </c>
      <c r="D253" s="11" t="str">
        <f>VLOOKUP(A253,[1]数据库!A:H,6,FALSE)</f>
        <v>404：蓝针</v>
      </c>
      <c r="E253" s="11" t="str">
        <f>VLOOKUP(A253,[1]数据库!A:H,7,FALSE)</f>
        <v>5558T</v>
      </c>
      <c r="F253" s="11" t="str">
        <f>VLOOKUP(A253,[1]数据库!A:H,4,FALSE)</f>
        <v>机器人功能/访客功能</v>
      </c>
      <c r="G253" s="9" t="str">
        <f>VLOOKUP(A253,[1]数据库!A:H,5,FALSE)</f>
        <v>0.5黑</v>
      </c>
      <c r="H253" s="9" t="str">
        <f>VLOOKUP(A253,[1]数据库!A:L,12,FALSE)</f>
        <v>协议板/CN1/CAN1H、F10a/1</v>
      </c>
      <c r="I253" s="9">
        <f>VLOOKUP(A253,[1]数据库!A:I,8,FALSE)</f>
        <v>0</v>
      </c>
      <c r="J253" s="9">
        <f>VLOOKUP(A253,[1]数据库!A:K,9,FALSE)</f>
        <v>410</v>
      </c>
      <c r="K253" s="9">
        <f>VLOOKUP(A253,[1]数据库!A:K,10,FALSE)</f>
        <v>520</v>
      </c>
    </row>
    <row r="254" spans="1:11" ht="18.75" x14ac:dyDescent="0.15">
      <c r="A254" s="9">
        <v>393</v>
      </c>
      <c r="B254" s="11" t="str">
        <f>VLOOKUP(A254,[1]数据库!A:H,2,FALSE)</f>
        <v>协议板/CN1/CAN1L</v>
      </c>
      <c r="C254" s="11" t="str">
        <f>VLOOKUP(A254,[1]数据库!A:H,3,FALSE)</f>
        <v>F10a/2</v>
      </c>
      <c r="D254" s="11" t="str">
        <f>VLOOKUP(A254,[1]数据库!A:H,6,FALSE)</f>
        <v>405：蓝针</v>
      </c>
      <c r="E254" s="11" t="str">
        <f>VLOOKUP(A254,[1]数据库!A:H,7,FALSE)</f>
        <v>5558T</v>
      </c>
      <c r="F254" s="11" t="str">
        <f>VLOOKUP(A254,[1]数据库!A:H,4,FALSE)</f>
        <v>机器人功能/访客功能</v>
      </c>
      <c r="G254" s="9" t="str">
        <f>VLOOKUP(A254,[1]数据库!A:H,5,FALSE)</f>
        <v>0.5黑</v>
      </c>
      <c r="H254" s="9" t="str">
        <f>VLOOKUP(A254,[1]数据库!A:L,12,FALSE)</f>
        <v>协议板/CN1/CAN1L、F10a/2</v>
      </c>
      <c r="I254" s="9">
        <f>VLOOKUP(A254,[1]数据库!A:I,8,FALSE)</f>
        <v>0</v>
      </c>
      <c r="J254" s="9">
        <f>VLOOKUP(A254,[1]数据库!A:K,9,FALSE)</f>
        <v>410</v>
      </c>
      <c r="K254" s="9">
        <f>VLOOKUP(A254,[1]数据库!A:K,10,FALSE)</f>
        <v>520</v>
      </c>
    </row>
    <row r="255" spans="1:11" ht="18.75" x14ac:dyDescent="0.15">
      <c r="A255" s="9">
        <v>394</v>
      </c>
      <c r="B255" s="11" t="str">
        <f>VLOOKUP(A255,[1]数据库!A:H,2,FALSE)</f>
        <v>协议板/CN1/+24V</v>
      </c>
      <c r="C255" s="11" t="str">
        <f>VLOOKUP(A255,[1]数据库!A:H,3,FALSE)</f>
        <v>F10a/3</v>
      </c>
      <c r="D255" s="11" t="str">
        <f>VLOOKUP(A255,[1]数据库!A:H,6,FALSE)</f>
        <v>406：蓝针</v>
      </c>
      <c r="E255" s="11" t="str">
        <f>VLOOKUP(A255,[1]数据库!A:H,7,FALSE)</f>
        <v>5558T</v>
      </c>
      <c r="F255" s="11" t="str">
        <f>VLOOKUP(A255,[1]数据库!A:H,4,FALSE)</f>
        <v>机器人功能/访客功能</v>
      </c>
      <c r="G255" s="9" t="str">
        <f>VLOOKUP(A255,[1]数据库!A:H,5,FALSE)</f>
        <v>0.5黑</v>
      </c>
      <c r="H255" s="9" t="str">
        <f>VLOOKUP(A255,[1]数据库!A:L,12,FALSE)</f>
        <v>协议板/CN1/+24V、F10a/3</v>
      </c>
      <c r="I255" s="9">
        <f>VLOOKUP(A255,[1]数据库!A:I,8,FALSE)</f>
        <v>0</v>
      </c>
      <c r="J255" s="9">
        <f>VLOOKUP(A255,[1]数据库!A:K,9,FALSE)</f>
        <v>420</v>
      </c>
      <c r="K255" s="9">
        <f>VLOOKUP(A255,[1]数据库!A:K,10,FALSE)</f>
        <v>520</v>
      </c>
    </row>
    <row r="256" spans="1:11" ht="18.75" x14ac:dyDescent="0.15">
      <c r="A256" s="9">
        <v>395</v>
      </c>
      <c r="B256" s="11" t="str">
        <f>VLOOKUP(A256,[1]数据库!A:H,2,FALSE)</f>
        <v>协议板/CN1/GND</v>
      </c>
      <c r="C256" s="11" t="str">
        <f>VLOOKUP(A256,[1]数据库!A:H,3,FALSE)</f>
        <v>F10a/4</v>
      </c>
      <c r="D256" s="11" t="str">
        <f>VLOOKUP(A256,[1]数据库!A:H,6,FALSE)</f>
        <v>407：蓝针</v>
      </c>
      <c r="E256" s="11" t="str">
        <f>VLOOKUP(A256,[1]数据库!A:H,7,FALSE)</f>
        <v>5558T</v>
      </c>
      <c r="F256" s="11" t="str">
        <f>VLOOKUP(A256,[1]数据库!A:H,4,FALSE)</f>
        <v>机器人功能/访客功能</v>
      </c>
      <c r="G256" s="9" t="str">
        <f>VLOOKUP(A256,[1]数据库!A:H,5,FALSE)</f>
        <v>0.5黑</v>
      </c>
      <c r="H256" s="9" t="str">
        <f>VLOOKUP(A256,[1]数据库!A:L,12,FALSE)</f>
        <v>协议板/CN1/GND、F10a/4</v>
      </c>
      <c r="I256" s="9">
        <f>VLOOKUP(A256,[1]数据库!A:I,8,FALSE)</f>
        <v>0</v>
      </c>
      <c r="J256" s="9">
        <f>VLOOKUP(A256,[1]数据库!A:K,9,FALSE)</f>
        <v>420</v>
      </c>
      <c r="K256" s="9">
        <f>VLOOKUP(A256,[1]数据库!A:K,10,FALSE)</f>
        <v>520</v>
      </c>
    </row>
    <row r="257" spans="1:11" ht="18.75" x14ac:dyDescent="0.15">
      <c r="A257" s="9">
        <v>396</v>
      </c>
      <c r="B257" s="11" t="str">
        <f>VLOOKUP(A257,[1]数据库!A:H,2,FALSE)</f>
        <v>协议板/CN1/CAN1H</v>
      </c>
      <c r="C257" s="11" t="str">
        <f>VLOOKUP(A257,[1]数据库!A:H,3,FALSE)</f>
        <v>F10b/1</v>
      </c>
      <c r="D257" s="11" t="str">
        <f>VLOOKUP(A257,[1]数据库!A:H,6,FALSE)</f>
        <v>392：蓝针</v>
      </c>
      <c r="E257" s="11" t="str">
        <f>VLOOKUP(A257,[1]数据库!A:H,7,FALSE)</f>
        <v>5556T</v>
      </c>
      <c r="F257" s="11" t="str">
        <f>VLOOKUP(A257,[1]数据库!A:H,4,FALSE)</f>
        <v>机器人功能</v>
      </c>
      <c r="G257" s="9" t="str">
        <f>VLOOKUP(A257,[1]数据库!A:H,5,FALSE)</f>
        <v>0.5黑</v>
      </c>
      <c r="H257" s="9" t="str">
        <f>VLOOKUP(A257,[1]数据库!A:L,12,FALSE)</f>
        <v>协议板/CN1/CAN1H、F10b/1</v>
      </c>
      <c r="I257" s="9">
        <f>VLOOKUP(A257,[1]数据库!A:I,8,FALSE)</f>
        <v>0</v>
      </c>
      <c r="J257" s="9">
        <f>VLOOKUP(A257,[1]数据库!A:K,9,FALSE)</f>
        <v>410</v>
      </c>
      <c r="K257" s="9">
        <f>VLOOKUP(A257,[1]数据库!A:K,10,FALSE)</f>
        <v>520</v>
      </c>
    </row>
    <row r="258" spans="1:11" ht="18.75" x14ac:dyDescent="0.15">
      <c r="A258" s="9">
        <v>397</v>
      </c>
      <c r="B258" s="11" t="str">
        <f>VLOOKUP(A258,[1]数据库!A:H,2,FALSE)</f>
        <v>协议板/CN1/CAN1L</v>
      </c>
      <c r="C258" s="11" t="str">
        <f>VLOOKUP(A258,[1]数据库!A:H,3,FALSE)</f>
        <v>F10b/2</v>
      </c>
      <c r="D258" s="11" t="str">
        <f>VLOOKUP(A258,[1]数据库!A:H,6,FALSE)</f>
        <v>393：蓝针</v>
      </c>
      <c r="E258" s="11" t="str">
        <f>VLOOKUP(A258,[1]数据库!A:H,7,FALSE)</f>
        <v>5556T</v>
      </c>
      <c r="F258" s="11" t="str">
        <f>VLOOKUP(A258,[1]数据库!A:H,4,FALSE)</f>
        <v>机器人功能</v>
      </c>
      <c r="G258" s="9" t="str">
        <f>VLOOKUP(A258,[1]数据库!A:H,5,FALSE)</f>
        <v>0.5黑</v>
      </c>
      <c r="H258" s="9" t="str">
        <f>VLOOKUP(A258,[1]数据库!A:L,12,FALSE)</f>
        <v>协议板/CN1/CAN1L、F10b/2</v>
      </c>
      <c r="I258" s="9">
        <f>VLOOKUP(A258,[1]数据库!A:I,8,FALSE)</f>
        <v>0</v>
      </c>
      <c r="J258" s="9">
        <f>VLOOKUP(A258,[1]数据库!A:K,9,FALSE)</f>
        <v>410</v>
      </c>
      <c r="K258" s="9">
        <f>VLOOKUP(A258,[1]数据库!A:K,10,FALSE)</f>
        <v>520</v>
      </c>
    </row>
    <row r="259" spans="1:11" ht="18.75" x14ac:dyDescent="0.15">
      <c r="A259" s="9">
        <v>398</v>
      </c>
      <c r="B259" s="11" t="str">
        <f>VLOOKUP(A259,[1]数据库!A:H,2,FALSE)</f>
        <v>协议板/CN1/+24V</v>
      </c>
      <c r="C259" s="11" t="str">
        <f>VLOOKUP(A259,[1]数据库!A:H,3,FALSE)</f>
        <v>F10b/3</v>
      </c>
      <c r="D259" s="11" t="str">
        <f>VLOOKUP(A259,[1]数据库!A:H,6,FALSE)</f>
        <v>394：蓝针</v>
      </c>
      <c r="E259" s="11" t="str">
        <f>VLOOKUP(A259,[1]数据库!A:H,7,FALSE)</f>
        <v>5556T</v>
      </c>
      <c r="F259" s="11" t="str">
        <f>VLOOKUP(A259,[1]数据库!A:H,4,FALSE)</f>
        <v>机器人功能</v>
      </c>
      <c r="G259" s="9" t="str">
        <f>VLOOKUP(A259,[1]数据库!A:H,5,FALSE)</f>
        <v>0.5黑</v>
      </c>
      <c r="H259" s="9" t="str">
        <f>VLOOKUP(A259,[1]数据库!A:L,12,FALSE)</f>
        <v>协议板/CN1/+24V、F10b/3</v>
      </c>
      <c r="I259" s="9">
        <f>VLOOKUP(A259,[1]数据库!A:I,8,FALSE)</f>
        <v>0</v>
      </c>
      <c r="J259" s="9">
        <f>VLOOKUP(A259,[1]数据库!A:K,9,FALSE)</f>
        <v>420</v>
      </c>
      <c r="K259" s="9">
        <f>VLOOKUP(A259,[1]数据库!A:K,10,FALSE)</f>
        <v>520</v>
      </c>
    </row>
    <row r="260" spans="1:11" ht="18.75" x14ac:dyDescent="0.15">
      <c r="A260" s="9">
        <v>399</v>
      </c>
      <c r="B260" s="11" t="str">
        <f>VLOOKUP(A260,[1]数据库!A:H,2,FALSE)</f>
        <v>协议板/CN1/GND</v>
      </c>
      <c r="C260" s="11" t="str">
        <f>VLOOKUP(A260,[1]数据库!A:H,3,FALSE)</f>
        <v>F10b/4</v>
      </c>
      <c r="D260" s="11" t="str">
        <f>VLOOKUP(A260,[1]数据库!A:H,6,FALSE)</f>
        <v>395：蓝针</v>
      </c>
      <c r="E260" s="11" t="str">
        <f>VLOOKUP(A260,[1]数据库!A:H,7,FALSE)</f>
        <v>5556T</v>
      </c>
      <c r="F260" s="11" t="str">
        <f>VLOOKUP(A260,[1]数据库!A:H,4,FALSE)</f>
        <v>机器人功能</v>
      </c>
      <c r="G260" s="9" t="str">
        <f>VLOOKUP(A260,[1]数据库!A:H,5,FALSE)</f>
        <v>0.5黑</v>
      </c>
      <c r="H260" s="9" t="str">
        <f>VLOOKUP(A260,[1]数据库!A:L,12,FALSE)</f>
        <v>协议板/CN1/GND、F10b/4</v>
      </c>
      <c r="I260" s="9">
        <f>VLOOKUP(A260,[1]数据库!A:I,8,FALSE)</f>
        <v>0</v>
      </c>
      <c r="J260" s="9">
        <f>VLOOKUP(A260,[1]数据库!A:K,9,FALSE)</f>
        <v>420</v>
      </c>
      <c r="K260" s="9">
        <f>VLOOKUP(A260,[1]数据库!A:K,10,FALSE)</f>
        <v>520</v>
      </c>
    </row>
    <row r="261" spans="1:11" ht="18.75" x14ac:dyDescent="0.15">
      <c r="A261" s="9">
        <v>400</v>
      </c>
      <c r="B261" s="11" t="str">
        <f>VLOOKUP(A261,[1]数据库!A:H,2,FALSE)</f>
        <v>协议板/CN4/MOD1+</v>
      </c>
      <c r="C261" s="11" t="str">
        <f>VLOOKUP(A261,[1]数据库!A:H,3,FALSE)</f>
        <v>KF/1</v>
      </c>
      <c r="D261" s="11" t="str">
        <f>VLOOKUP(A261,[1]数据库!A:H,6,FALSE)</f>
        <v>红针/(遥334：蓝针)</v>
      </c>
      <c r="E261" s="11" t="str">
        <f>VLOOKUP(A261,[1]数据库!A:H,7,FALSE)</f>
        <v>半剥6.5</v>
      </c>
      <c r="F261" s="11" t="str">
        <f>VLOOKUP(A261,[1]数据库!A:H,4,FALSE)</f>
        <v>机器人功能</v>
      </c>
      <c r="G261" s="9" t="str">
        <f>VLOOKUP(A261,[1]数据库!A:H,5,FALSE)</f>
        <v>0.5黑</v>
      </c>
      <c r="H261" s="9" t="str">
        <f>VLOOKUP(A261,[1]数据库!A:L,12,FALSE)</f>
        <v>协议板/CN4/MOD1+、KF/1</v>
      </c>
      <c r="I261" s="9">
        <f>VLOOKUP(A261,[1]数据库!A:I,8,FALSE)</f>
        <v>0</v>
      </c>
      <c r="J261" s="9">
        <f>VLOOKUP(A261,[1]数据库!A:K,9,FALSE)</f>
        <v>740</v>
      </c>
      <c r="K261" s="9">
        <f>VLOOKUP(A261,[1]数据库!A:K,10,FALSE)</f>
        <v>820</v>
      </c>
    </row>
    <row r="262" spans="1:11" ht="18.75" x14ac:dyDescent="0.15">
      <c r="A262" s="9">
        <v>401</v>
      </c>
      <c r="B262" s="11" t="str">
        <f>VLOOKUP(A262,[1]数据库!A:H,2,FALSE)</f>
        <v>协议板/CN4/MOD1-</v>
      </c>
      <c r="C262" s="11" t="str">
        <f>VLOOKUP(A262,[1]数据库!A:H,3,FALSE)</f>
        <v>KF/2</v>
      </c>
      <c r="D262" s="11" t="str">
        <f>VLOOKUP(A262,[1]数据库!A:H,6,FALSE)</f>
        <v>红针/(遥335：蓝针)</v>
      </c>
      <c r="E262" s="11" t="str">
        <f>VLOOKUP(A262,[1]数据库!A:H,7,FALSE)</f>
        <v>半剥6.5</v>
      </c>
      <c r="F262" s="11" t="str">
        <f>VLOOKUP(A262,[1]数据库!A:H,4,FALSE)</f>
        <v>机器人功能</v>
      </c>
      <c r="G262" s="9" t="str">
        <f>VLOOKUP(A262,[1]数据库!A:H,5,FALSE)</f>
        <v>0.5黑</v>
      </c>
      <c r="H262" s="9" t="str">
        <f>VLOOKUP(A262,[1]数据库!A:L,12,FALSE)</f>
        <v>协议板/CN4/MOD1-、KF/2</v>
      </c>
      <c r="I262" s="9">
        <f>VLOOKUP(A262,[1]数据库!A:I,8,FALSE)</f>
        <v>0</v>
      </c>
      <c r="J262" s="9">
        <f>VLOOKUP(A262,[1]数据库!A:K,9,FALSE)</f>
        <v>740</v>
      </c>
      <c r="K262" s="9">
        <f>VLOOKUP(A262,[1]数据库!A:K,10,FALSE)</f>
        <v>820</v>
      </c>
    </row>
    <row r="263" spans="1:11" ht="18.75" x14ac:dyDescent="0.15">
      <c r="A263" s="9">
        <v>402</v>
      </c>
      <c r="B263" s="11" t="str">
        <f>VLOOKUP(A263,[1]数据库!A:H,2,FALSE)</f>
        <v>协议板/CN4/+24V</v>
      </c>
      <c r="C263" s="11" t="str">
        <f>VLOOKUP(A263,[1]数据库!A:H,3,FALSE)</f>
        <v>KF/3</v>
      </c>
      <c r="D263" s="11" t="str">
        <f>VLOOKUP(A263,[1]数据库!A:H,6,FALSE)</f>
        <v>红针/(遥333：蓝针)</v>
      </c>
      <c r="E263" s="11" t="str">
        <f>VLOOKUP(A263,[1]数据库!A:H,7,FALSE)</f>
        <v>半剥6.5</v>
      </c>
      <c r="F263" s="11" t="str">
        <f>VLOOKUP(A263,[1]数据库!A:H,4,FALSE)</f>
        <v>机器人功能</v>
      </c>
      <c r="G263" s="9" t="str">
        <f>VLOOKUP(A263,[1]数据库!A:H,5,FALSE)</f>
        <v>0.5黑</v>
      </c>
      <c r="H263" s="9" t="str">
        <f>VLOOKUP(A263,[1]数据库!A:L,12,FALSE)</f>
        <v>协议板/CN4/+24V、KF/3</v>
      </c>
      <c r="I263" s="9">
        <f>VLOOKUP(A263,[1]数据库!A:I,8,FALSE)</f>
        <v>0</v>
      </c>
      <c r="J263" s="9">
        <f>VLOOKUP(A263,[1]数据库!A:K,9,FALSE)</f>
        <v>730</v>
      </c>
      <c r="K263" s="9">
        <f>VLOOKUP(A263,[1]数据库!A:K,10,FALSE)</f>
        <v>820</v>
      </c>
    </row>
    <row r="264" spans="1:11" ht="18.75" x14ac:dyDescent="0.15">
      <c r="A264" s="9">
        <v>403</v>
      </c>
      <c r="B264" s="11" t="str">
        <f>VLOOKUP(A264,[1]数据库!A:H,2,FALSE)</f>
        <v>协议板/CN4/GND</v>
      </c>
      <c r="C264" s="11" t="str">
        <f>VLOOKUP(A264,[1]数据库!A:H,3,FALSE)</f>
        <v>KF/4</v>
      </c>
      <c r="D264" s="11" t="str">
        <f>VLOOKUP(A264,[1]数据库!A:H,6,FALSE)</f>
        <v>红针/(遥332：蓝针)</v>
      </c>
      <c r="E264" s="11" t="str">
        <f>VLOOKUP(A264,[1]数据库!A:H,7,FALSE)</f>
        <v>半剥6.5</v>
      </c>
      <c r="F264" s="11" t="str">
        <f>VLOOKUP(A264,[1]数据库!A:H,4,FALSE)</f>
        <v>机器人功能</v>
      </c>
      <c r="G264" s="9" t="str">
        <f>VLOOKUP(A264,[1]数据库!A:H,5,FALSE)</f>
        <v>0.5黑</v>
      </c>
      <c r="H264" s="9" t="str">
        <f>VLOOKUP(A264,[1]数据库!A:L,12,FALSE)</f>
        <v>协议板/CN4/GND、KF/4</v>
      </c>
      <c r="I264" s="9">
        <f>VLOOKUP(A264,[1]数据库!A:I,8,FALSE)</f>
        <v>0</v>
      </c>
      <c r="J264" s="9">
        <f>VLOOKUP(A264,[1]数据库!A:K,9,FALSE)</f>
        <v>730</v>
      </c>
      <c r="K264" s="9">
        <f>VLOOKUP(A264,[1]数据库!A:K,10,FALSE)</f>
        <v>820</v>
      </c>
    </row>
    <row r="265" spans="1:11" ht="18.75" x14ac:dyDescent="0.15">
      <c r="A265" s="9">
        <v>404</v>
      </c>
      <c r="B265" s="11" t="str">
        <f>VLOOKUP(A265,[1]数据库!A:H,2,FALSE)</f>
        <v>协议板/CN1/CAN1H</v>
      </c>
      <c r="C265" s="11" t="str">
        <f>VLOOKUP(A265,[1]数据库!A:H,3,FALSE)</f>
        <v>F10b/1</v>
      </c>
      <c r="D265" s="11" t="str">
        <f>VLOOKUP(A265,[1]数据库!A:H,6,FALSE)</f>
        <v>392：蓝针</v>
      </c>
      <c r="E265" s="11" t="str">
        <f>VLOOKUP(A265,[1]数据库!A:H,7,FALSE)</f>
        <v>5556T</v>
      </c>
      <c r="F265" s="11" t="str">
        <f>VLOOKUP(A265,[1]数据库!A:H,4,FALSE)</f>
        <v>访客功能</v>
      </c>
      <c r="G265" s="9" t="str">
        <f>VLOOKUP(A265,[1]数据库!A:H,5,FALSE)</f>
        <v>0.5黑</v>
      </c>
      <c r="H265" s="9" t="str">
        <f>VLOOKUP(A265,[1]数据库!A:L,12,FALSE)</f>
        <v>协议板/CN1/CAN1H、F10b/1</v>
      </c>
      <c r="I265" s="9">
        <f>VLOOKUP(A265,[1]数据库!A:I,8,FALSE)</f>
        <v>0</v>
      </c>
      <c r="J265" s="9">
        <f>VLOOKUP(A265,[1]数据库!A:K,9,FALSE)</f>
        <v>410</v>
      </c>
      <c r="K265" s="9">
        <f>VLOOKUP(A265,[1]数据库!A:K,10,FALSE)</f>
        <v>520</v>
      </c>
    </row>
    <row r="266" spans="1:11" ht="18.75" x14ac:dyDescent="0.15">
      <c r="A266" s="9">
        <v>405</v>
      </c>
      <c r="B266" s="11" t="str">
        <f>VLOOKUP(A266,[1]数据库!A:H,2,FALSE)</f>
        <v>协议板/CN1/CAN1L</v>
      </c>
      <c r="C266" s="11" t="str">
        <f>VLOOKUP(A266,[1]数据库!A:H,3,FALSE)</f>
        <v>F10b/2</v>
      </c>
      <c r="D266" s="11" t="str">
        <f>VLOOKUP(A266,[1]数据库!A:H,6,FALSE)</f>
        <v>393：蓝针</v>
      </c>
      <c r="E266" s="11" t="str">
        <f>VLOOKUP(A266,[1]数据库!A:H,7,FALSE)</f>
        <v>5556T</v>
      </c>
      <c r="F266" s="11" t="str">
        <f>VLOOKUP(A266,[1]数据库!A:H,4,FALSE)</f>
        <v>访客功能</v>
      </c>
      <c r="G266" s="9" t="str">
        <f>VLOOKUP(A266,[1]数据库!A:H,5,FALSE)</f>
        <v>0.5黑</v>
      </c>
      <c r="H266" s="9" t="str">
        <f>VLOOKUP(A266,[1]数据库!A:L,12,FALSE)</f>
        <v>协议板/CN1/CAN1L、F10b/2</v>
      </c>
      <c r="I266" s="9">
        <f>VLOOKUP(A266,[1]数据库!A:I,8,FALSE)</f>
        <v>0</v>
      </c>
      <c r="J266" s="9">
        <f>VLOOKUP(A266,[1]数据库!A:K,9,FALSE)</f>
        <v>410</v>
      </c>
      <c r="K266" s="9">
        <f>VLOOKUP(A266,[1]数据库!A:K,10,FALSE)</f>
        <v>520</v>
      </c>
    </row>
    <row r="267" spans="1:11" ht="18.75" x14ac:dyDescent="0.15">
      <c r="A267" s="9">
        <v>406</v>
      </c>
      <c r="B267" s="11" t="str">
        <f>VLOOKUP(A267,[1]数据库!A:H,2,FALSE)</f>
        <v>协议板/CN1/+24V</v>
      </c>
      <c r="C267" s="11" t="str">
        <f>VLOOKUP(A267,[1]数据库!A:H,3,FALSE)</f>
        <v>F10b/3</v>
      </c>
      <c r="D267" s="11" t="str">
        <f>VLOOKUP(A267,[1]数据库!A:H,6,FALSE)</f>
        <v>394：蓝针</v>
      </c>
      <c r="E267" s="11" t="str">
        <f>VLOOKUP(A267,[1]数据库!A:H,7,FALSE)</f>
        <v>5556T</v>
      </c>
      <c r="F267" s="11" t="str">
        <f>VLOOKUP(A267,[1]数据库!A:H,4,FALSE)</f>
        <v>访客功能</v>
      </c>
      <c r="G267" s="9" t="str">
        <f>VLOOKUP(A267,[1]数据库!A:H,5,FALSE)</f>
        <v>0.5黑</v>
      </c>
      <c r="H267" s="9" t="str">
        <f>VLOOKUP(A267,[1]数据库!A:L,12,FALSE)</f>
        <v>协议板/CN1/+24V、F10b/3</v>
      </c>
      <c r="I267" s="9">
        <f>VLOOKUP(A267,[1]数据库!A:I,8,FALSE)</f>
        <v>0</v>
      </c>
      <c r="J267" s="9">
        <f>VLOOKUP(A267,[1]数据库!A:K,9,FALSE)</f>
        <v>420</v>
      </c>
      <c r="K267" s="9">
        <f>VLOOKUP(A267,[1]数据库!A:K,10,FALSE)</f>
        <v>520</v>
      </c>
    </row>
    <row r="268" spans="1:11" ht="18.75" x14ac:dyDescent="0.15">
      <c r="A268" s="9">
        <v>407</v>
      </c>
      <c r="B268" s="11" t="str">
        <f>VLOOKUP(A268,[1]数据库!A:H,2,FALSE)</f>
        <v>协议板/CN1/GND</v>
      </c>
      <c r="C268" s="11" t="str">
        <f>VLOOKUP(A268,[1]数据库!A:H,3,FALSE)</f>
        <v>F10b/4</v>
      </c>
      <c r="D268" s="11" t="str">
        <f>VLOOKUP(A268,[1]数据库!A:H,6,FALSE)</f>
        <v>395：蓝针</v>
      </c>
      <c r="E268" s="11" t="str">
        <f>VLOOKUP(A268,[1]数据库!A:H,7,FALSE)</f>
        <v>5556T</v>
      </c>
      <c r="F268" s="11" t="str">
        <f>VLOOKUP(A268,[1]数据库!A:H,4,FALSE)</f>
        <v>访客功能</v>
      </c>
      <c r="G268" s="9" t="str">
        <f>VLOOKUP(A268,[1]数据库!A:H,5,FALSE)</f>
        <v>0.5黑</v>
      </c>
      <c r="H268" s="9" t="str">
        <f>VLOOKUP(A268,[1]数据库!A:L,12,FALSE)</f>
        <v>协议板/CN1/GND、F10b/4</v>
      </c>
      <c r="I268" s="9">
        <f>VLOOKUP(A268,[1]数据库!A:I,8,FALSE)</f>
        <v>0</v>
      </c>
      <c r="J268" s="9">
        <f>VLOOKUP(A268,[1]数据库!A:K,9,FALSE)</f>
        <v>420</v>
      </c>
      <c r="K268" s="9">
        <f>VLOOKUP(A268,[1]数据库!A:K,10,FALSE)</f>
        <v>520</v>
      </c>
    </row>
    <row r="269" spans="1:11" ht="18.75" x14ac:dyDescent="0.15">
      <c r="A269" s="9">
        <v>408</v>
      </c>
      <c r="B269" s="11" t="str">
        <f>VLOOKUP(A269,[1]数据库!A:H,2,FALSE)</f>
        <v>协议板/CN4/MOD1+</v>
      </c>
      <c r="C269" s="11" t="str">
        <f>VLOOKUP(A269,[1]数据库!A:H,3,FALSE)</f>
        <v>KF/1</v>
      </c>
      <c r="D269" s="11" t="str">
        <f>VLOOKUP(A269,[1]数据库!A:H,6,FALSE)</f>
        <v>红针/(遥367：蓝针)</v>
      </c>
      <c r="E269" s="11" t="str">
        <f>VLOOKUP(A269,[1]数据库!A:H,7,FALSE)</f>
        <v>半剥6.5</v>
      </c>
      <c r="F269" s="11" t="str">
        <f>VLOOKUP(A269,[1]数据库!A:H,4,FALSE)</f>
        <v>访客功能</v>
      </c>
      <c r="G269" s="9" t="str">
        <f>VLOOKUP(A269,[1]数据库!A:H,5,FALSE)</f>
        <v>0.5黑</v>
      </c>
      <c r="H269" s="9" t="str">
        <f>VLOOKUP(A269,[1]数据库!A:L,12,FALSE)</f>
        <v>协议板/CN4/MOD1+、KF/1</v>
      </c>
      <c r="I269" s="9">
        <f>VLOOKUP(A269,[1]数据库!A:I,8,FALSE)</f>
        <v>0</v>
      </c>
      <c r="J269" s="9">
        <f>VLOOKUP(A269,[1]数据库!A:K,9,FALSE)</f>
        <v>740</v>
      </c>
      <c r="K269" s="9">
        <f>VLOOKUP(A269,[1]数据库!A:K,10,FALSE)</f>
        <v>820</v>
      </c>
    </row>
    <row r="270" spans="1:11" ht="18.75" x14ac:dyDescent="0.15">
      <c r="A270" s="9">
        <v>409</v>
      </c>
      <c r="B270" s="11" t="str">
        <f>VLOOKUP(A270,[1]数据库!A:H,2,FALSE)</f>
        <v>协议板/CN4/MOD1-</v>
      </c>
      <c r="C270" s="11" t="str">
        <f>VLOOKUP(A270,[1]数据库!A:H,3,FALSE)</f>
        <v>KF/2</v>
      </c>
      <c r="D270" s="11" t="str">
        <f>VLOOKUP(A270,[1]数据库!A:H,6,FALSE)</f>
        <v>红针/(遥368：蓝针)</v>
      </c>
      <c r="E270" s="11" t="str">
        <f>VLOOKUP(A270,[1]数据库!A:H,7,FALSE)</f>
        <v>半剥6.5</v>
      </c>
      <c r="F270" s="11" t="str">
        <f>VLOOKUP(A270,[1]数据库!A:H,4,FALSE)</f>
        <v>访客功能</v>
      </c>
      <c r="G270" s="9" t="str">
        <f>VLOOKUP(A270,[1]数据库!A:H,5,FALSE)</f>
        <v>0.5黑</v>
      </c>
      <c r="H270" s="9" t="str">
        <f>VLOOKUP(A270,[1]数据库!A:L,12,FALSE)</f>
        <v>协议板/CN4/MOD1-、KF/2</v>
      </c>
      <c r="I270" s="9">
        <f>VLOOKUP(A270,[1]数据库!A:I,8,FALSE)</f>
        <v>0</v>
      </c>
      <c r="J270" s="9">
        <f>VLOOKUP(A270,[1]数据库!A:K,9,FALSE)</f>
        <v>740</v>
      </c>
      <c r="K270" s="9">
        <f>VLOOKUP(A270,[1]数据库!A:K,10,FALSE)</f>
        <v>820</v>
      </c>
    </row>
    <row r="271" spans="1:11" ht="18.75" x14ac:dyDescent="0.15">
      <c r="A271" s="9">
        <v>410</v>
      </c>
      <c r="B271" s="11" t="str">
        <f>VLOOKUP(A271,[1]数据库!A:H,2,FALSE)</f>
        <v>协议板/CN4/+24V</v>
      </c>
      <c r="C271" s="11" t="str">
        <f>VLOOKUP(A271,[1]数据库!A:H,3,FALSE)</f>
        <v>KF/3</v>
      </c>
      <c r="D271" s="11" t="str">
        <f>VLOOKUP(A271,[1]数据库!A:H,6,FALSE)</f>
        <v>红针/(遥369：蓝针)</v>
      </c>
      <c r="E271" s="11" t="str">
        <f>VLOOKUP(A271,[1]数据库!A:H,7,FALSE)</f>
        <v>半剥6.5</v>
      </c>
      <c r="F271" s="11" t="str">
        <f>VLOOKUP(A271,[1]数据库!A:H,4,FALSE)</f>
        <v>访客功能</v>
      </c>
      <c r="G271" s="9" t="str">
        <f>VLOOKUP(A271,[1]数据库!A:H,5,FALSE)</f>
        <v>0.5黑</v>
      </c>
      <c r="H271" s="9" t="str">
        <f>VLOOKUP(A271,[1]数据库!A:L,12,FALSE)</f>
        <v>协议板/CN4/+24V、KF/3</v>
      </c>
      <c r="I271" s="9">
        <f>VLOOKUP(A271,[1]数据库!A:I,8,FALSE)</f>
        <v>0</v>
      </c>
      <c r="J271" s="9">
        <f>VLOOKUP(A271,[1]数据库!A:K,9,FALSE)</f>
        <v>730</v>
      </c>
      <c r="K271" s="9">
        <f>VLOOKUP(A271,[1]数据库!A:K,10,FALSE)</f>
        <v>820</v>
      </c>
    </row>
    <row r="272" spans="1:11" ht="18.75" x14ac:dyDescent="0.15">
      <c r="A272" s="9">
        <v>411</v>
      </c>
      <c r="B272" s="11" t="str">
        <f>VLOOKUP(A272,[1]数据库!A:H,2,FALSE)</f>
        <v>协议板/CN4/GND</v>
      </c>
      <c r="C272" s="11" t="str">
        <f>VLOOKUP(A272,[1]数据库!A:H,3,FALSE)</f>
        <v>KF/4</v>
      </c>
      <c r="D272" s="11" t="str">
        <f>VLOOKUP(A272,[1]数据库!A:H,6,FALSE)</f>
        <v>红针/(遥370：蓝针)</v>
      </c>
      <c r="E272" s="11" t="str">
        <f>VLOOKUP(A272,[1]数据库!A:H,7,FALSE)</f>
        <v>半剥6.5</v>
      </c>
      <c r="F272" s="11" t="str">
        <f>VLOOKUP(A272,[1]数据库!A:H,4,FALSE)</f>
        <v>访客功能</v>
      </c>
      <c r="G272" s="9" t="str">
        <f>VLOOKUP(A272,[1]数据库!A:H,5,FALSE)</f>
        <v>0.5黑</v>
      </c>
      <c r="H272" s="9" t="str">
        <f>VLOOKUP(A272,[1]数据库!A:L,12,FALSE)</f>
        <v>协议板/CN4/GND、KF/4</v>
      </c>
      <c r="I272" s="9">
        <f>VLOOKUP(A272,[1]数据库!A:I,8,FALSE)</f>
        <v>0</v>
      </c>
      <c r="J272" s="9">
        <f>VLOOKUP(A272,[1]数据库!A:K,9,FALSE)</f>
        <v>730</v>
      </c>
      <c r="K272" s="9">
        <f>VLOOKUP(A272,[1]数据库!A:K,10,FALSE)</f>
        <v>820</v>
      </c>
    </row>
    <row r="273" spans="1:11" ht="18.75" x14ac:dyDescent="0.15">
      <c r="A273" s="9">
        <v>412</v>
      </c>
      <c r="B273" s="11" t="str">
        <f>VLOOKUP(A273,[1]数据库!A:H,2,FALSE)</f>
        <v>协议板/CN2/CAN2H</v>
      </c>
      <c r="C273" s="11" t="str">
        <f>VLOOKUP(A273,[1]数据库!A:H,3,FALSE)</f>
        <v>KJ/1</v>
      </c>
      <c r="D273" s="11" t="str">
        <f>VLOOKUP(A273,[1]数据库!A:H,6,FALSE)</f>
        <v>红针</v>
      </c>
      <c r="E273" s="11" t="str">
        <f>VLOOKUP(A273,[1]数据库!A:H,7,FALSE)</f>
        <v>5556T</v>
      </c>
      <c r="F273" s="11" t="str">
        <f>VLOOKUP(A273,[1]数据库!A:H,4,FALSE)</f>
        <v>访客功能</v>
      </c>
      <c r="G273" s="9" t="str">
        <f>VLOOKUP(A273,[1]数据库!A:H,5,FALSE)</f>
        <v>0.5黑</v>
      </c>
      <c r="H273" s="9" t="str">
        <f>VLOOKUP(A273,[1]数据库!A:L,12,FALSE)</f>
        <v>协议板/CN2/CAN2H、KJ/1</v>
      </c>
      <c r="I273" s="9">
        <f>VLOOKUP(A273,[1]数据库!A:I,8,FALSE)</f>
        <v>0</v>
      </c>
      <c r="J273" s="9">
        <f>VLOOKUP(A273,[1]数据库!A:K,9,FALSE)</f>
        <v>530</v>
      </c>
      <c r="K273" s="9">
        <f>VLOOKUP(A273,[1]数据库!A:K,10,FALSE)</f>
        <v>590</v>
      </c>
    </row>
    <row r="274" spans="1:11" ht="18.75" x14ac:dyDescent="0.15">
      <c r="A274" s="9">
        <v>413</v>
      </c>
      <c r="B274" s="11" t="str">
        <f>VLOOKUP(A274,[1]数据库!A:H,2,FALSE)</f>
        <v>协议板/CN2/CAN2L</v>
      </c>
      <c r="C274" s="11" t="str">
        <f>VLOOKUP(A274,[1]数据库!A:H,3,FALSE)</f>
        <v>KJ/2</v>
      </c>
      <c r="D274" s="11" t="str">
        <f>VLOOKUP(A274,[1]数据库!A:H,6,FALSE)</f>
        <v>红针</v>
      </c>
      <c r="E274" s="11" t="str">
        <f>VLOOKUP(A274,[1]数据库!A:H,7,FALSE)</f>
        <v>5556T</v>
      </c>
      <c r="F274" s="11" t="str">
        <f>VLOOKUP(A274,[1]数据库!A:H,4,FALSE)</f>
        <v>访客功能</v>
      </c>
      <c r="G274" s="9" t="str">
        <f>VLOOKUP(A274,[1]数据库!A:H,5,FALSE)</f>
        <v>0.5黑</v>
      </c>
      <c r="H274" s="9" t="str">
        <f>VLOOKUP(A274,[1]数据库!A:L,12,FALSE)</f>
        <v>协议板/CN2/CAN2L、KJ/2</v>
      </c>
      <c r="I274" s="9">
        <f>VLOOKUP(A274,[1]数据库!A:I,8,FALSE)</f>
        <v>0</v>
      </c>
      <c r="J274" s="9">
        <f>VLOOKUP(A274,[1]数据库!A:K,9,FALSE)</f>
        <v>530</v>
      </c>
      <c r="K274" s="9">
        <f>VLOOKUP(A274,[1]数据库!A:K,10,FALSE)</f>
        <v>590</v>
      </c>
    </row>
    <row r="275" spans="1:11" ht="18.75" x14ac:dyDescent="0.15">
      <c r="A275" s="9">
        <v>414</v>
      </c>
      <c r="B275" s="11" t="str">
        <f>VLOOKUP(A275,[1]数据库!A:H,2,FALSE)</f>
        <v>协议板/CN2/+24V</v>
      </c>
      <c r="C275" s="11" t="str">
        <f>VLOOKUP(A275,[1]数据库!A:H,3,FALSE)</f>
        <v>KJ/3</v>
      </c>
      <c r="D275" s="11" t="str">
        <f>VLOOKUP(A275,[1]数据库!A:H,6,FALSE)</f>
        <v>红针</v>
      </c>
      <c r="E275" s="11" t="str">
        <f>VLOOKUP(A275,[1]数据库!A:H,7,FALSE)</f>
        <v>5556T</v>
      </c>
      <c r="F275" s="11" t="str">
        <f>VLOOKUP(A275,[1]数据库!A:H,4,FALSE)</f>
        <v>访客功能</v>
      </c>
      <c r="G275" s="9" t="str">
        <f>VLOOKUP(A275,[1]数据库!A:H,5,FALSE)</f>
        <v>0.5黑</v>
      </c>
      <c r="H275" s="9" t="str">
        <f>VLOOKUP(A275,[1]数据库!A:L,12,FALSE)</f>
        <v>协议板/CN2/+24V、KJ/3</v>
      </c>
      <c r="I275" s="9">
        <f>VLOOKUP(A275,[1]数据库!A:I,8,FALSE)</f>
        <v>0</v>
      </c>
      <c r="J275" s="9">
        <f>VLOOKUP(A275,[1]数据库!A:K,9,FALSE)</f>
        <v>540</v>
      </c>
      <c r="K275" s="9">
        <f>VLOOKUP(A275,[1]数据库!A:K,10,FALSE)</f>
        <v>590</v>
      </c>
    </row>
    <row r="276" spans="1:11" ht="18.75" x14ac:dyDescent="0.15">
      <c r="A276" s="9">
        <v>415</v>
      </c>
      <c r="B276" s="11" t="str">
        <f>VLOOKUP(A276,[1]数据库!A:H,2,FALSE)</f>
        <v>协议板/CN2/GND</v>
      </c>
      <c r="C276" s="11" t="str">
        <f>VLOOKUP(A276,[1]数据库!A:H,3,FALSE)</f>
        <v>KJ/4</v>
      </c>
      <c r="D276" s="11" t="str">
        <f>VLOOKUP(A276,[1]数据库!A:H,6,FALSE)</f>
        <v>红针</v>
      </c>
      <c r="E276" s="11" t="str">
        <f>VLOOKUP(A276,[1]数据库!A:H,7,FALSE)</f>
        <v>5556T</v>
      </c>
      <c r="F276" s="11" t="str">
        <f>VLOOKUP(A276,[1]数据库!A:H,4,FALSE)</f>
        <v>访客功能</v>
      </c>
      <c r="G276" s="9" t="str">
        <f>VLOOKUP(A276,[1]数据库!A:H,5,FALSE)</f>
        <v>0.5黑</v>
      </c>
      <c r="H276" s="9" t="str">
        <f>VLOOKUP(A276,[1]数据库!A:L,12,FALSE)</f>
        <v>协议板/CN2/GND、KJ/4</v>
      </c>
      <c r="I276" s="9">
        <f>VLOOKUP(A276,[1]数据库!A:I,8,FALSE)</f>
        <v>0</v>
      </c>
      <c r="J276" s="9">
        <f>VLOOKUP(A276,[1]数据库!A:K,9,FALSE)</f>
        <v>540</v>
      </c>
      <c r="K276" s="9">
        <f>VLOOKUP(A276,[1]数据库!A:K,10,FALSE)</f>
        <v>590</v>
      </c>
    </row>
    <row r="277" spans="1:11" ht="18.75" x14ac:dyDescent="0.15">
      <c r="A277" s="9">
        <v>416</v>
      </c>
      <c r="B277" s="11" t="str">
        <f>VLOOKUP(A277,[1]数据库!A:H,2,FALSE)</f>
        <v>KGY4/L</v>
      </c>
      <c r="C277" s="11" t="str">
        <f>VLOOKUP(A277,[1]数据库!A:H,3,FALSE)</f>
        <v>QFB2/2</v>
      </c>
      <c r="D277" s="11" t="str">
        <f>VLOOKUP(A277,[1]数据库!A:H,6,FALSE)</f>
        <v>红4(异步货梯时+≥3吨-435：蓝4</v>
      </c>
      <c r="E277" s="11" t="str">
        <f>VLOOKUP(A277,[1]数据库!A:H,7,FALSE)</f>
        <v>56:蓝针</v>
      </c>
      <c r="F277" s="11" t="str">
        <f>VLOOKUP(A277,[1]数据库!A:H,4,FALSE)</f>
        <v>异步货梯</v>
      </c>
      <c r="G277" s="9" t="str">
        <f>VLOOKUP(A277,[1]数据库!A:H,5,FALSE)</f>
        <v>0.75黑</v>
      </c>
      <c r="H277" s="9">
        <f>VLOOKUP(A277,[1]数据库!A:L,12,FALSE)</f>
        <v>0</v>
      </c>
      <c r="I277" s="9">
        <f>VLOOKUP(A277,[1]数据库!A:I,8,FALSE)</f>
        <v>0</v>
      </c>
      <c r="J277" s="9">
        <f>VLOOKUP(A277,[1]数据库!A:K,9,FALSE)</f>
        <v>0</v>
      </c>
      <c r="K277" s="9">
        <f>VLOOKUP(A277,[1]数据库!A:K,10,FALSE)</f>
        <v>1060</v>
      </c>
    </row>
    <row r="278" spans="1:11" ht="18.75" x14ac:dyDescent="0.15">
      <c r="A278" s="9">
        <v>417</v>
      </c>
      <c r="B278" s="11" t="str">
        <f>VLOOKUP(A278,[1]数据库!A:H,2,FALSE)</f>
        <v>KGY4/N</v>
      </c>
      <c r="C278" s="11" t="str">
        <f>VLOOKUP(A278,[1]数据库!A:H,3,FALSE)</f>
        <v>QFB2/HN</v>
      </c>
      <c r="D278" s="11" t="str">
        <f>VLOOKUP(A278,[1]数据库!A:H,6,FALSE)</f>
        <v>红4(异步货梯时+≥3吨-436：蓝4</v>
      </c>
      <c r="E278" s="11" t="str">
        <f>VLOOKUP(A278,[1]数据库!A:H,7,FALSE)</f>
        <v>57:蓝针</v>
      </c>
      <c r="F278" s="11" t="str">
        <f>VLOOKUP(A278,[1]数据库!A:H,4,FALSE)</f>
        <v>异步货梯</v>
      </c>
      <c r="G278" s="9" t="str">
        <f>VLOOKUP(A278,[1]数据库!A:H,5,FALSE)</f>
        <v>0.75黑</v>
      </c>
      <c r="H278" s="9">
        <f>VLOOKUP(A278,[1]数据库!A:L,12,FALSE)</f>
        <v>0</v>
      </c>
      <c r="I278" s="9">
        <f>VLOOKUP(A278,[1]数据库!A:I,8,FALSE)</f>
        <v>0</v>
      </c>
      <c r="J278" s="9">
        <f>VLOOKUP(A278,[1]数据库!A:K,9,FALSE)</f>
        <v>0</v>
      </c>
      <c r="K278" s="9">
        <f>VLOOKUP(A278,[1]数据库!A:K,10,FALSE)</f>
        <v>1050</v>
      </c>
    </row>
    <row r="279" spans="1:11" ht="18.75" x14ac:dyDescent="0.15">
      <c r="A279" s="9">
        <v>418</v>
      </c>
      <c r="B279" s="11" t="str">
        <f>VLOOKUP(A279,[1]数据库!A:H,2,FALSE)</f>
        <v>KGY4/PE</v>
      </c>
      <c r="C279" s="11" t="str">
        <f>VLOOKUP(A279,[1]数据库!A:H,3,FALSE)</f>
        <v>PE</v>
      </c>
      <c r="D279" s="11" t="str">
        <f>VLOOKUP(A279,[1]数据库!A:H,6,FALSE)</f>
        <v>蓝3</v>
      </c>
      <c r="E279" s="11" t="str">
        <f>VLOOKUP(A279,[1]数据库!A:H,7,FALSE)</f>
        <v>蓝6圆</v>
      </c>
      <c r="F279" s="11" t="str">
        <f>VLOOKUP(A279,[1]数据库!A:H,4,FALSE)</f>
        <v>异步货梯</v>
      </c>
      <c r="G279" s="9" t="str">
        <f>VLOOKUP(A279,[1]数据库!A:H,5,FALSE)</f>
        <v>2.5黄绿</v>
      </c>
      <c r="H279" s="9">
        <f>VLOOKUP(A279,[1]数据库!A:L,12,FALSE)</f>
        <v>0</v>
      </c>
      <c r="I279" s="9">
        <f>VLOOKUP(A279,[1]数据库!A:I,8,FALSE)</f>
        <v>0</v>
      </c>
      <c r="J279" s="9">
        <f>VLOOKUP(A279,[1]数据库!A:K,9,FALSE)</f>
        <v>0</v>
      </c>
      <c r="K279" s="9">
        <f>VLOOKUP(A279,[1]数据库!A:K,10,FALSE)</f>
        <v>600</v>
      </c>
    </row>
    <row r="280" spans="1:11" ht="18.75" x14ac:dyDescent="0.15">
      <c r="A280" s="9">
        <v>419</v>
      </c>
      <c r="B280" s="11" t="str">
        <f>VLOOKUP(A280,[1]数据库!A:H,2,FALSE)</f>
        <v>KGY4/+V</v>
      </c>
      <c r="C280" s="11" t="str">
        <f>VLOOKUP(A280,[1]数据库!A:H,3,FALSE)</f>
        <v>延时板/P24</v>
      </c>
      <c r="D280" s="11" t="str">
        <f>VLOOKUP(A280,[1]数据库!A:H,6,FALSE)</f>
        <v>420：蓝4</v>
      </c>
      <c r="E280" s="11" t="str">
        <f>VLOOKUP(A280,[1]数据库!A:H,7,FALSE)</f>
        <v>红针</v>
      </c>
      <c r="F280" s="11" t="str">
        <f>VLOOKUP(A280,[1]数据库!A:H,4,FALSE)</f>
        <v>异步货梯</v>
      </c>
      <c r="G280" s="9" t="str">
        <f>VLOOKUP(A280,[1]数据库!A:H,5,FALSE)</f>
        <v>0.5黑</v>
      </c>
      <c r="H280" s="9">
        <f>VLOOKUP(A280,[1]数据库!A:L,12,FALSE)</f>
        <v>0</v>
      </c>
      <c r="I280" s="9">
        <f>VLOOKUP(A280,[1]数据库!A:I,8,FALSE)</f>
        <v>0</v>
      </c>
      <c r="J280" s="9">
        <f>VLOOKUP(A280,[1]数据库!A:K,9,FALSE)</f>
        <v>0</v>
      </c>
      <c r="K280" s="9">
        <f>VLOOKUP(A280,[1]数据库!A:K,10,FALSE)</f>
        <v>840</v>
      </c>
    </row>
    <row r="281" spans="1:11" ht="18.75" x14ac:dyDescent="0.15">
      <c r="A281" s="9">
        <v>420</v>
      </c>
      <c r="B281" s="11" t="str">
        <f>VLOOKUP(A281,[1]数据库!A:H,2,FALSE)</f>
        <v>KGY4/+V</v>
      </c>
      <c r="C281" s="11" t="str">
        <f>VLOOKUP(A281,[1]数据库!A:H,3,FALSE)</f>
        <v>JSQ/2</v>
      </c>
      <c r="D281" s="11" t="str">
        <f>VLOOKUP(A281,[1]数据库!A:H,6,FALSE)</f>
        <v>419：蓝4</v>
      </c>
      <c r="E281" s="11" t="str">
        <f>VLOOKUP(A281,[1]数据库!A:H,7,FALSE)</f>
        <v>536</v>
      </c>
      <c r="F281" s="11" t="str">
        <f>VLOOKUP(A281,[1]数据库!A:H,4,FALSE)</f>
        <v>异步货梯</v>
      </c>
      <c r="G281" s="9" t="str">
        <f>VLOOKUP(A281,[1]数据库!A:H,5,FALSE)</f>
        <v>0.5黑</v>
      </c>
      <c r="H281" s="9" t="str">
        <f>VLOOKUP(A281,[1]数据库!A:L,12,FALSE)</f>
        <v>JSQ/2</v>
      </c>
      <c r="I281" s="9">
        <f>VLOOKUP(A281,[1]数据库!A:I,8,FALSE)</f>
        <v>0</v>
      </c>
      <c r="J281" s="9">
        <f>VLOOKUP(A281,[1]数据库!A:K,9,FALSE)</f>
        <v>0</v>
      </c>
      <c r="K281" s="9">
        <f>VLOOKUP(A281,[1]数据库!A:K,10,FALSE)</f>
        <v>210</v>
      </c>
    </row>
    <row r="282" spans="1:11" ht="18.75" x14ac:dyDescent="0.15">
      <c r="A282" s="9">
        <v>421</v>
      </c>
      <c r="B282" s="11" t="str">
        <f>VLOOKUP(A282,[1]数据库!A:H,2,FALSE)</f>
        <v>KGY4/-V</v>
      </c>
      <c r="C282" s="11" t="str">
        <f>VLOOKUP(A282,[1]数据库!A:H,3,FALSE)</f>
        <v>延时板/GD24</v>
      </c>
      <c r="D282" s="11" t="str">
        <f>VLOOKUP(A282,[1]数据库!A:H,6,FALSE)</f>
        <v>红4</v>
      </c>
      <c r="E282" s="11" t="str">
        <f>VLOOKUP(A282,[1]数据库!A:H,7,FALSE)</f>
        <v>红针</v>
      </c>
      <c r="F282" s="11" t="str">
        <f>VLOOKUP(A282,[1]数据库!A:H,4,FALSE)</f>
        <v>异步货梯</v>
      </c>
      <c r="G282" s="9" t="str">
        <f>VLOOKUP(A282,[1]数据库!A:H,5,FALSE)</f>
        <v>0.5黑</v>
      </c>
      <c r="H282" s="9">
        <f>VLOOKUP(A282,[1]数据库!A:L,12,FALSE)</f>
        <v>0</v>
      </c>
      <c r="I282" s="9">
        <f>VLOOKUP(A282,[1]数据库!A:I,8,FALSE)</f>
        <v>0</v>
      </c>
      <c r="J282" s="9">
        <f>VLOOKUP(A282,[1]数据库!A:K,9,FALSE)</f>
        <v>0</v>
      </c>
      <c r="K282" s="9">
        <f>VLOOKUP(A282,[1]数据库!A:K,10,FALSE)</f>
        <v>880</v>
      </c>
    </row>
    <row r="283" spans="1:11" ht="18.75" x14ac:dyDescent="0.15">
      <c r="A283" s="9">
        <v>422</v>
      </c>
      <c r="B283" s="11" t="str">
        <f>VLOOKUP(A283,[1]数据库!A:H,2,FALSE)</f>
        <v>JSQ/1</v>
      </c>
      <c r="C283" s="11" t="str">
        <f>VLOOKUP(A283,[1]数据库!A:H,3,FALSE)</f>
        <v>FWK/4</v>
      </c>
      <c r="D283" s="11" t="str">
        <f>VLOOKUP(A283,[1]数据库!A:H,6,FALSE)</f>
        <v>536</v>
      </c>
      <c r="E283" s="11" t="str">
        <f>VLOOKUP(A283,[1]数据库!A:H,7,FALSE)</f>
        <v xml:space="preserve">红4 </v>
      </c>
      <c r="F283" s="11" t="str">
        <f>VLOOKUP(A283,[1]数据库!A:H,4,FALSE)</f>
        <v>异步货梯</v>
      </c>
      <c r="G283" s="9" t="str">
        <f>VLOOKUP(A283,[1]数据库!A:H,5,FALSE)</f>
        <v>0.5黑</v>
      </c>
      <c r="H283" s="9" t="str">
        <f>VLOOKUP(A283,[1]数据库!A:L,12,FALSE)</f>
        <v>JSQ/1</v>
      </c>
      <c r="I283" s="9">
        <f>VLOOKUP(A283,[1]数据库!A:I,8,FALSE)</f>
        <v>0</v>
      </c>
      <c r="J283" s="9">
        <f>VLOOKUP(A283,[1]数据库!A:K,9,FALSE)</f>
        <v>0</v>
      </c>
      <c r="K283" s="9">
        <f>VLOOKUP(A283,[1]数据库!A:K,10,FALSE)</f>
        <v>1720</v>
      </c>
    </row>
    <row r="284" spans="1:11" ht="18.75" x14ac:dyDescent="0.15">
      <c r="A284" s="9">
        <v>423</v>
      </c>
      <c r="B284" s="11" t="str">
        <f>VLOOKUP(A284,[1]数据库!A:H,2,FALSE)</f>
        <v>JSQ/3</v>
      </c>
      <c r="C284" s="11" t="str">
        <f>VLOOKUP(A284,[1]数据库!A:H,3,FALSE)</f>
        <v>CE5</v>
      </c>
      <c r="D284" s="11" t="str">
        <f>VLOOKUP(A284,[1]数据库!A:H,6,FALSE)</f>
        <v>536</v>
      </c>
      <c r="E284" s="11" t="str">
        <f>VLOOKUP(A284,[1]数据库!A:H,7,FALSE)</f>
        <v>剥13</v>
      </c>
      <c r="F284" s="11" t="str">
        <f>VLOOKUP(A284,[1]数据库!A:H,4,FALSE)</f>
        <v>异步货梯</v>
      </c>
      <c r="G284" s="9" t="str">
        <f>VLOOKUP(A284,[1]数据库!A:H,5,FALSE)</f>
        <v>0.5黑</v>
      </c>
      <c r="H284" s="9" t="str">
        <f>VLOOKUP(A284,[1]数据库!A:L,12,FALSE)</f>
        <v>JSQ/3</v>
      </c>
      <c r="I284" s="9">
        <f>VLOOKUP(A284,[1]数据库!A:I,8,FALSE)</f>
        <v>0</v>
      </c>
      <c r="J284" s="9">
        <f>VLOOKUP(A284,[1]数据库!A:K,9,FALSE)</f>
        <v>0</v>
      </c>
      <c r="K284" s="9">
        <f>VLOOKUP(A284,[1]数据库!A:K,10,FALSE)</f>
        <v>0</v>
      </c>
    </row>
    <row r="285" spans="1:11" ht="18.75" x14ac:dyDescent="0.15">
      <c r="A285" s="9">
        <v>424</v>
      </c>
      <c r="B285" s="11" t="str">
        <f>VLOOKUP(A285,[1]数据库!A:H,2,FALSE)</f>
        <v>JSQ/4</v>
      </c>
      <c r="C285" s="11" t="str">
        <f>VLOOKUP(A285,[1]数据库!A:H,3,FALSE)</f>
        <v>FWK/3</v>
      </c>
      <c r="D285" s="11" t="str">
        <f>VLOOKUP(A285,[1]数据库!A:H,6,FALSE)</f>
        <v>536</v>
      </c>
      <c r="E285" s="11" t="str">
        <f>VLOOKUP(A285,[1]数据库!A:H,7,FALSE)</f>
        <v xml:space="preserve">红4 </v>
      </c>
      <c r="F285" s="11" t="str">
        <f>VLOOKUP(A285,[1]数据库!A:H,4,FALSE)</f>
        <v>异步货梯</v>
      </c>
      <c r="G285" s="9" t="str">
        <f>VLOOKUP(A285,[1]数据库!A:H,5,FALSE)</f>
        <v>0.5黑</v>
      </c>
      <c r="H285" s="9" t="str">
        <f>VLOOKUP(A285,[1]数据库!A:L,12,FALSE)</f>
        <v>JSQ/4</v>
      </c>
      <c r="I285" s="9">
        <f>VLOOKUP(A285,[1]数据库!A:I,8,FALSE)</f>
        <v>0</v>
      </c>
      <c r="J285" s="9">
        <f>VLOOKUP(A285,[1]数据库!A:K,9,FALSE)</f>
        <v>0</v>
      </c>
      <c r="K285" s="9">
        <f>VLOOKUP(A285,[1]数据库!A:K,10,FALSE)</f>
        <v>1750</v>
      </c>
    </row>
    <row r="286" spans="1:11" ht="18.75" x14ac:dyDescent="0.15">
      <c r="A286" s="9">
        <v>425</v>
      </c>
      <c r="B286" s="11" t="str">
        <f>VLOOKUP(A286,[1]数据库!A:H,2,FALSE)</f>
        <v>JSQ/5</v>
      </c>
      <c r="C286" s="11" t="str">
        <f>VLOOKUP(A286,[1]数据库!A:H,3,FALSE)</f>
        <v>延时板/GND</v>
      </c>
      <c r="D286" s="11" t="str">
        <f>VLOOKUP(A286,[1]数据库!A:H,6,FALSE)</f>
        <v>536</v>
      </c>
      <c r="E286" s="11" t="str">
        <f>VLOOKUP(A286,[1]数据库!A:H,7,FALSE)</f>
        <v>红针</v>
      </c>
      <c r="F286" s="11" t="str">
        <f>VLOOKUP(A286,[1]数据库!A:H,4,FALSE)</f>
        <v>异步货梯</v>
      </c>
      <c r="G286" s="9" t="str">
        <f>VLOOKUP(A286,[1]数据库!A:H,5,FALSE)</f>
        <v>0.5黑</v>
      </c>
      <c r="H286" s="9" t="str">
        <f>VLOOKUP(A286,[1]数据库!A:L,12,FALSE)</f>
        <v>JSQ/5</v>
      </c>
      <c r="I286" s="9">
        <f>VLOOKUP(A286,[1]数据库!A:I,8,FALSE)</f>
        <v>0</v>
      </c>
      <c r="J286" s="9">
        <f>VLOOKUP(A286,[1]数据库!A:K,9,FALSE)</f>
        <v>0</v>
      </c>
      <c r="K286" s="9">
        <f>VLOOKUP(A286,[1]数据库!A:K,10,FALSE)</f>
        <v>860</v>
      </c>
    </row>
    <row r="287" spans="1:11" ht="18.75" x14ac:dyDescent="0.15">
      <c r="A287" s="9">
        <v>426</v>
      </c>
      <c r="B287" s="11" t="str">
        <f>VLOOKUP(A287,[1]数据库!A:H,2,FALSE)</f>
        <v>JSQ/6</v>
      </c>
      <c r="C287" s="11" t="str">
        <f>VLOOKUP(A287,[1]数据库!A:H,3,FALSE)</f>
        <v>PE</v>
      </c>
      <c r="D287" s="11" t="str">
        <f>VLOOKUP(A287,[1]数据库!A:H,6,FALSE)</f>
        <v>536</v>
      </c>
      <c r="E287" s="11" t="str">
        <f>VLOOKUP(A287,[1]数据库!A:H,7,FALSE)</f>
        <v>蓝6圆</v>
      </c>
      <c r="F287" s="11" t="str">
        <f>VLOOKUP(A287,[1]数据库!A:H,4,FALSE)</f>
        <v>异步货梯</v>
      </c>
      <c r="G287" s="9" t="str">
        <f>VLOOKUP(A287,[1]数据库!A:H,5,FALSE)</f>
        <v>2.5黄绿</v>
      </c>
      <c r="H287" s="9" t="str">
        <f>VLOOKUP(A287,[1]数据库!A:L,12,FALSE)</f>
        <v>JSQ/6</v>
      </c>
      <c r="I287" s="9">
        <f>VLOOKUP(A287,[1]数据库!A:I,8,FALSE)</f>
        <v>0</v>
      </c>
      <c r="J287" s="9">
        <f>VLOOKUP(A287,[1]数据库!A:K,9,FALSE)</f>
        <v>0</v>
      </c>
      <c r="K287" s="9">
        <f>VLOOKUP(A287,[1]数据库!A:K,10,FALSE)</f>
        <v>760</v>
      </c>
    </row>
    <row r="288" spans="1:11" ht="18.75" x14ac:dyDescent="0.15">
      <c r="A288" s="9">
        <v>427</v>
      </c>
      <c r="B288" s="11" t="str">
        <f>VLOOKUP(A288,[1]数据库!A:H,2,FALSE)</f>
        <v>JSQ/7</v>
      </c>
      <c r="C288" s="11" t="str">
        <f>VLOOKUP(A288,[1]数据库!A:H,3,FALSE)</f>
        <v>XS/4</v>
      </c>
      <c r="D288" s="11" t="str">
        <f>VLOOKUP(A288,[1]数据库!A:H,6,FALSE)</f>
        <v>536</v>
      </c>
      <c r="E288" s="11" t="str">
        <f>VLOOKUP(A288,[1]数据库!A:H,7,FALSE)</f>
        <v>5556T</v>
      </c>
      <c r="F288" s="11" t="str">
        <f>VLOOKUP(A288,[1]数据库!A:H,4,FALSE)</f>
        <v>异步货梯</v>
      </c>
      <c r="G288" s="9" t="str">
        <f>VLOOKUP(A288,[1]数据库!A:H,5,FALSE)</f>
        <v>0.5黑</v>
      </c>
      <c r="H288" s="9" t="str">
        <f>VLOOKUP(A288,[1]数据库!A:L,12,FALSE)</f>
        <v>JSQ/7</v>
      </c>
      <c r="I288" s="9">
        <f>VLOOKUP(A288,[1]数据库!A:I,8,FALSE)</f>
        <v>0</v>
      </c>
      <c r="J288" s="9">
        <f>VLOOKUP(A288,[1]数据库!A:K,9,FALSE)</f>
        <v>0</v>
      </c>
      <c r="K288" s="9">
        <f>VLOOKUP(A288,[1]数据库!A:K,10,FALSE)</f>
        <v>220</v>
      </c>
    </row>
    <row r="289" spans="1:11" ht="18.75" x14ac:dyDescent="0.15">
      <c r="A289" s="9">
        <v>428</v>
      </c>
      <c r="B289" s="11" t="str">
        <f>VLOOKUP(A289,[1]数据库!A:H,2,FALSE)</f>
        <v>JSQ/8</v>
      </c>
      <c r="C289" s="11" t="str">
        <f>VLOOKUP(A289,[1]数据库!A:H,3,FALSE)</f>
        <v>PLD/2</v>
      </c>
      <c r="D289" s="11" t="str">
        <f>VLOOKUP(A289,[1]数据库!A:H,6,FALSE)</f>
        <v>536</v>
      </c>
      <c r="E289" s="11" t="str">
        <f>VLOOKUP(A289,[1]数据库!A:H,7,FALSE)</f>
        <v>剥8</v>
      </c>
      <c r="F289" s="11" t="str">
        <f>VLOOKUP(A289,[1]数据库!A:H,4,FALSE)</f>
        <v>异步货梯</v>
      </c>
      <c r="G289" s="9" t="str">
        <f>VLOOKUP(A289,[1]数据库!A:H,5,FALSE)</f>
        <v>0.5黑</v>
      </c>
      <c r="H289" s="9" t="str">
        <f>VLOOKUP(A289,[1]数据库!A:L,12,FALSE)</f>
        <v>JSQ/8</v>
      </c>
      <c r="I289" s="9">
        <f>VLOOKUP(A289,[1]数据库!A:I,8,FALSE)</f>
        <v>0</v>
      </c>
      <c r="J289" s="9">
        <f>VLOOKUP(A289,[1]数据库!A:K,9,FALSE)</f>
        <v>0</v>
      </c>
      <c r="K289" s="9">
        <f>VLOOKUP(A289,[1]数据库!A:K,10,FALSE)</f>
        <v>1750</v>
      </c>
    </row>
    <row r="290" spans="1:11" ht="18.75" x14ac:dyDescent="0.15">
      <c r="A290" s="9">
        <v>429</v>
      </c>
      <c r="B290" s="11" t="str">
        <f>VLOOKUP(A290,[1]数据库!A:H,2,FALSE)</f>
        <v>GRU/S5</v>
      </c>
      <c r="C290" s="11" t="str">
        <f>VLOOKUP(A290,[1]数据库!A:H,3,FALSE)</f>
        <v>延时板/24V</v>
      </c>
      <c r="D290" s="11" t="str">
        <f>VLOOKUP(A290,[1]数据库!A:H,6,FALSE)</f>
        <v>434.2蓝针</v>
      </c>
      <c r="E290" s="11" t="str">
        <f>VLOOKUP(A290,[1]数据库!A:H,7,FALSE)</f>
        <v>红针</v>
      </c>
      <c r="F290" s="11" t="str">
        <f>VLOOKUP(A290,[1]数据库!A:H,4,FALSE)</f>
        <v>异步货梯</v>
      </c>
      <c r="G290" s="9" t="str">
        <f>VLOOKUP(A290,[1]数据库!A:H,5,FALSE)</f>
        <v>0.5黑</v>
      </c>
      <c r="H290" s="9">
        <f>VLOOKUP(A290,[1]数据库!A:L,12,FALSE)</f>
        <v>0</v>
      </c>
      <c r="I290" s="9">
        <f>VLOOKUP(A290,[1]数据库!A:I,8,FALSE)</f>
        <v>0</v>
      </c>
      <c r="J290" s="9">
        <f>VLOOKUP(A290,[1]数据库!A:K,9,FALSE)</f>
        <v>0</v>
      </c>
      <c r="K290" s="9">
        <f>VLOOKUP(A290,[1]数据库!A:K,10,FALSE)</f>
        <v>1250</v>
      </c>
    </row>
    <row r="291" spans="1:11" ht="18.75" x14ac:dyDescent="0.15">
      <c r="A291" s="9">
        <v>430</v>
      </c>
      <c r="B291" s="11" t="str">
        <f>VLOOKUP(A291,[1]数据库!A:H,2,FALSE)</f>
        <v>GRU/S6</v>
      </c>
      <c r="C291" s="11" t="str">
        <f>VLOOKUP(A291,[1]数据库!A:H,3,FALSE)</f>
        <v>XS/3</v>
      </c>
      <c r="D291" s="11" t="str">
        <f>VLOOKUP(A291,[1]数据库!A:H,6,FALSE)</f>
        <v>434.3蓝针</v>
      </c>
      <c r="E291" s="11" t="str">
        <f>VLOOKUP(A291,[1]数据库!A:H,7,FALSE)</f>
        <v>5556T</v>
      </c>
      <c r="F291" s="11" t="str">
        <f>VLOOKUP(A291,[1]数据库!A:H,4,FALSE)</f>
        <v>异步货梯</v>
      </c>
      <c r="G291" s="9" t="str">
        <f>VLOOKUP(A291,[1]数据库!A:H,5,FALSE)</f>
        <v>0.5黑</v>
      </c>
      <c r="H291" s="9" t="str">
        <f>VLOOKUP(A291,[1]数据库!A:L,12,FALSE)</f>
        <v>XS/3</v>
      </c>
      <c r="I291" s="9">
        <f>VLOOKUP(A291,[1]数据库!A:I,8,FALSE)</f>
        <v>0</v>
      </c>
      <c r="J291" s="9">
        <f>VLOOKUP(A291,[1]数据库!A:K,9,FALSE)</f>
        <v>0</v>
      </c>
      <c r="K291" s="9">
        <f>VLOOKUP(A291,[1]数据库!A:K,10,FALSE)</f>
        <v>1400</v>
      </c>
    </row>
    <row r="292" spans="1:11" ht="18.75" x14ac:dyDescent="0.15">
      <c r="A292" s="9">
        <v>431</v>
      </c>
      <c r="B292" s="11" t="str">
        <f>VLOOKUP(A292,[1]数据库!A:H,2,FALSE)</f>
        <v>MSC/53</v>
      </c>
      <c r="C292" s="11" t="str">
        <f>VLOOKUP(A292,[1]数据库!A:H,3,FALSE)</f>
        <v>CE24</v>
      </c>
      <c r="D292" s="11" t="str">
        <f>VLOOKUP(A292,[1]数据库!A:H,6,FALSE)</f>
        <v xml:space="preserve">红4 </v>
      </c>
      <c r="E292" s="11" t="str">
        <f>VLOOKUP(A292,[1]数据库!A:H,7,FALSE)</f>
        <v>剥13</v>
      </c>
      <c r="F292" s="11" t="str">
        <f>VLOOKUP(A292,[1]数据库!A:H,4,FALSE)</f>
        <v>异步货梯</v>
      </c>
      <c r="G292" s="9" t="str">
        <f>VLOOKUP(A292,[1]数据库!A:H,5,FALSE)</f>
        <v>0.5黑</v>
      </c>
      <c r="H292" s="9">
        <f>VLOOKUP(A292,[1]数据库!A:L,12,FALSE)</f>
        <v>0</v>
      </c>
      <c r="I292" s="9">
        <f>VLOOKUP(A292,[1]数据库!A:I,8,FALSE)</f>
        <v>0</v>
      </c>
      <c r="J292" s="9">
        <f>VLOOKUP(A292,[1]数据库!A:K,9,FALSE)</f>
        <v>0</v>
      </c>
      <c r="K292" s="9">
        <f>VLOOKUP(A292,[1]数据库!A:K,10,FALSE)</f>
        <v>280</v>
      </c>
    </row>
    <row r="293" spans="1:11" ht="18.75" x14ac:dyDescent="0.15">
      <c r="A293" s="9">
        <v>432</v>
      </c>
      <c r="B293" s="11" t="str">
        <f>VLOOKUP(A293,[1]数据库!A:H,2,FALSE)</f>
        <v>MSC/54</v>
      </c>
      <c r="C293" s="11" t="str">
        <f>VLOOKUP(A293,[1]数据库!A:H,3,FALSE)</f>
        <v>GRU/SZ</v>
      </c>
      <c r="D293" s="11" t="str">
        <f>VLOOKUP(A293,[1]数据库!A:H,6,FALSE)</f>
        <v>红4</v>
      </c>
      <c r="E293" s="11" t="str">
        <f>VLOOKUP(A293,[1]数据库!A:H,7,FALSE)</f>
        <v xml:space="preserve">红针 </v>
      </c>
      <c r="F293" s="11" t="str">
        <f>VLOOKUP(A293,[1]数据库!A:H,4,FALSE)</f>
        <v>异步货梯</v>
      </c>
      <c r="G293" s="9" t="str">
        <f>VLOOKUP(A293,[1]数据库!A:H,5,FALSE)</f>
        <v>0.5黑</v>
      </c>
      <c r="H293" s="9">
        <f>VLOOKUP(A293,[1]数据库!A:L,12,FALSE)</f>
        <v>0</v>
      </c>
      <c r="I293" s="9">
        <f>VLOOKUP(A293,[1]数据库!A:I,8,FALSE)</f>
        <v>0</v>
      </c>
      <c r="J293" s="9">
        <f>VLOOKUP(A293,[1]数据库!A:K,9,FALSE)</f>
        <v>0</v>
      </c>
      <c r="K293" s="9">
        <f>VLOOKUP(A293,[1]数据库!A:K,10,FALSE)</f>
        <v>1500</v>
      </c>
    </row>
    <row r="294" spans="1:11" ht="18.75" x14ac:dyDescent="0.15">
      <c r="A294" s="9">
        <v>433</v>
      </c>
      <c r="B294" s="11" t="str">
        <f>VLOOKUP(A294,[1]数据库!A:H,2,FALSE)</f>
        <v>FTK/1</v>
      </c>
      <c r="C294" s="11" t="str">
        <f>VLOOKUP(A294,[1]数据库!A:H,3,FALSE)</f>
        <v>PLD/2</v>
      </c>
      <c r="D294" s="11" t="str">
        <f>VLOOKUP(A294,[1]数据库!A:H,6,FALSE)</f>
        <v>红4</v>
      </c>
      <c r="E294" s="11" t="str">
        <f>VLOOKUP(A294,[1]数据库!A:H,7,FALSE)</f>
        <v>半剥8</v>
      </c>
      <c r="F294" s="11" t="str">
        <f>VLOOKUP(A294,[1]数据库!A:H,4,FALSE)</f>
        <v>钢带梯/异步货梯</v>
      </c>
      <c r="G294" s="9" t="str">
        <f>VLOOKUP(A294,[1]数据库!A:H,5,FALSE)</f>
        <v>0.5黑</v>
      </c>
      <c r="H294" s="9">
        <f>VLOOKUP(A294,[1]数据库!A:L,12,FALSE)</f>
        <v>0</v>
      </c>
      <c r="I294" s="9">
        <f>VLOOKUP(A294,[1]数据库!A:I,8,FALSE)</f>
        <v>0</v>
      </c>
      <c r="J294" s="9">
        <f>VLOOKUP(A294,[1]数据库!A:K,9,FALSE)</f>
        <v>0</v>
      </c>
      <c r="K294" s="9">
        <f>VLOOKUP(A294,[1]数据库!A:K,10,FALSE)</f>
        <v>1760</v>
      </c>
    </row>
    <row r="295" spans="1:11" ht="18.75" x14ac:dyDescent="0.15">
      <c r="A295" s="9">
        <v>434</v>
      </c>
      <c r="B295" s="11" t="str">
        <f>VLOOKUP(A295,[1]数据库!A:H,2,FALSE)</f>
        <v>FJSA/13</v>
      </c>
      <c r="C295" s="11" t="str">
        <f>VLOOKUP(A295,[1]数据库!A:H,3,FALSE)</f>
        <v>CE5</v>
      </c>
      <c r="D295" s="11" t="str">
        <f>VLOOKUP(A295,[1]数据库!A:H,6,FALSE)</f>
        <v>423：蓝4</v>
      </c>
      <c r="E295" s="11" t="str">
        <f>VLOOKUP(A295,[1]数据库!A:H,7,FALSE)</f>
        <v>半剥13</v>
      </c>
      <c r="F295" s="11" t="str">
        <f>VLOOKUP(A295,[1]数据库!A:H,4,FALSE)</f>
        <v>钢带梯/异步货梯</v>
      </c>
      <c r="G295" s="9" t="str">
        <f>VLOOKUP(A295,[1]数据库!A:H,5,FALSE)</f>
        <v>0.5黑</v>
      </c>
      <c r="H295" s="9">
        <f>VLOOKUP(A295,[1]数据库!A:L,12,FALSE)</f>
        <v>0</v>
      </c>
      <c r="I295" s="9">
        <f>VLOOKUP(A295,[1]数据库!A:I,8,FALSE)</f>
        <v>0</v>
      </c>
      <c r="J295" s="9">
        <f>VLOOKUP(A295,[1]数据库!A:K,9,FALSE)</f>
        <v>0</v>
      </c>
      <c r="K295" s="9">
        <f>VLOOKUP(A295,[1]数据库!A:K,10,FALSE)</f>
        <v>0</v>
      </c>
    </row>
    <row r="296" spans="1:11" ht="18.75" x14ac:dyDescent="0.15">
      <c r="A296" s="9">
        <v>434.1</v>
      </c>
      <c r="B296" s="11" t="str">
        <f>VLOOKUP(A296,[1]数据库!A:H,2,FALSE)</f>
        <v>PLD/1</v>
      </c>
      <c r="C296" s="11" t="str">
        <f>VLOOKUP(A296,[1]数据库!A:H,3,FALSE)</f>
        <v>CE5</v>
      </c>
      <c r="D296" s="11" t="str">
        <f>VLOOKUP(A296,[1]数据库!A:H,6,FALSE)</f>
        <v>半剥8</v>
      </c>
      <c r="E296" s="11" t="str">
        <f>VLOOKUP(A296,[1]数据库!A:H,7,FALSE)</f>
        <v>半剥13</v>
      </c>
      <c r="F296" s="11" t="str">
        <f>VLOOKUP(A296,[1]数据库!A:H,4,FALSE)</f>
        <v>钢带梯/异步货梯</v>
      </c>
      <c r="G296" s="9" t="str">
        <f>VLOOKUP(A296,[1]数据库!A:H,5,FALSE)</f>
        <v>0.5黑</v>
      </c>
      <c r="H296" s="9">
        <f>VLOOKUP(A296,[1]数据库!A:L,12,FALSE)</f>
        <v>0</v>
      </c>
      <c r="I296" s="9">
        <f>VLOOKUP(A296,[1]数据库!A:I,8,FALSE)</f>
        <v>0</v>
      </c>
      <c r="J296" s="9">
        <f>VLOOKUP(A296,[1]数据库!A:K,9,FALSE)</f>
        <v>0</v>
      </c>
      <c r="K296" s="9">
        <f>VLOOKUP(A296,[1]数据库!A:K,10,FALSE)</f>
        <v>0</v>
      </c>
    </row>
    <row r="297" spans="1:11" ht="18.75" x14ac:dyDescent="0.15">
      <c r="A297" s="9">
        <v>434.2</v>
      </c>
      <c r="B297" s="11" t="str">
        <f>VLOOKUP(A297,[1]数据库!A:H,2,FALSE)</f>
        <v>FJK/23</v>
      </c>
      <c r="C297" s="11" t="str">
        <f>VLOOKUP(A297,[1]数据库!A:H,3,FALSE)</f>
        <v>GRU/S5</v>
      </c>
      <c r="D297" s="11" t="str">
        <f>VLOOKUP(A297,[1]数据库!A:H,6,FALSE)</f>
        <v>红4</v>
      </c>
      <c r="E297" s="11" t="str">
        <f>VLOOKUP(A297,[1]数据库!A:H,7,FALSE)</f>
        <v>429蓝针</v>
      </c>
      <c r="F297" s="11" t="str">
        <f>VLOOKUP(A297,[1]数据库!A:H,4,FALSE)</f>
        <v>异步货梯</v>
      </c>
      <c r="G297" s="9" t="str">
        <f>VLOOKUP(A297,[1]数据库!A:H,5,FALSE)</f>
        <v>0.5黑</v>
      </c>
      <c r="H297" s="9">
        <f>VLOOKUP(A297,[1]数据库!A:L,12,FALSE)</f>
        <v>0</v>
      </c>
      <c r="I297" s="9">
        <f>VLOOKUP(A297,[1]数据库!A:I,8,FALSE)</f>
        <v>0</v>
      </c>
      <c r="J297" s="9">
        <f>VLOOKUP(A297,[1]数据库!A:K,9,FALSE)</f>
        <v>0</v>
      </c>
      <c r="K297" s="9">
        <f>VLOOKUP(A297,[1]数据库!A:K,10,FALSE)</f>
        <v>0</v>
      </c>
    </row>
    <row r="298" spans="1:11" ht="18.75" x14ac:dyDescent="0.15">
      <c r="A298" s="9">
        <v>434.3</v>
      </c>
      <c r="B298" s="11" t="str">
        <f>VLOOKUP(A298,[1]数据库!A:H,2,FALSE)</f>
        <v>FJK/24</v>
      </c>
      <c r="C298" s="11" t="str">
        <f>VLOOKUP(A298,[1]数据库!A:H,3,FALSE)</f>
        <v>GRU/S6</v>
      </c>
      <c r="D298" s="11" t="str">
        <f>VLOOKUP(A298,[1]数据库!A:H,6,FALSE)</f>
        <v>红4</v>
      </c>
      <c r="E298" s="11" t="str">
        <f>VLOOKUP(A298,[1]数据库!A:H,7,FALSE)</f>
        <v>430蓝针</v>
      </c>
      <c r="F298" s="11" t="str">
        <f>VLOOKUP(A298,[1]数据库!A:H,4,FALSE)</f>
        <v>异步货梯</v>
      </c>
      <c r="G298" s="9" t="str">
        <f>VLOOKUP(A298,[1]数据库!A:H,5,FALSE)</f>
        <v>0.5黑</v>
      </c>
      <c r="H298" s="9">
        <f>VLOOKUP(A298,[1]数据库!A:L,12,FALSE)</f>
        <v>0</v>
      </c>
      <c r="I298" s="9">
        <f>VLOOKUP(A298,[1]数据库!A:I,8,FALSE)</f>
        <v>0</v>
      </c>
      <c r="J298" s="9">
        <f>VLOOKUP(A298,[1]数据库!A:K,9,FALSE)</f>
        <v>0</v>
      </c>
      <c r="K298" s="9">
        <f>VLOOKUP(A298,[1]数据库!A:K,10,FALSE)</f>
        <v>0</v>
      </c>
    </row>
    <row r="299" spans="1:11" ht="18.75" x14ac:dyDescent="0.15">
      <c r="A299" s="9">
        <v>435</v>
      </c>
      <c r="B299" s="11" t="str">
        <f>VLOOKUP(A299,[1]数据库!A:H,2,FALSE)</f>
        <v>KGY4/L</v>
      </c>
      <c r="C299" s="11" t="str">
        <f>VLOOKUP(A299,[1]数据库!A:H,3,FALSE)</f>
        <v>WD80/L</v>
      </c>
      <c r="D299" s="11" t="str">
        <f>VLOOKUP(A299,[1]数据库!A:H,6,FALSE)</f>
        <v>424：蓝4</v>
      </c>
      <c r="E299" s="11" t="str">
        <f>VLOOKUP(A299,[1]数据库!A:H,7,FALSE)</f>
        <v>半剥13</v>
      </c>
      <c r="F299" s="11" t="str">
        <f>VLOOKUP(A299,[1]数据库!A:H,4,FALSE)</f>
        <v>异步货梯时+≥3吨</v>
      </c>
      <c r="G299" s="9" t="str">
        <f>VLOOKUP(A299,[1]数据库!A:H,5,FALSE)</f>
        <v>0.75黑</v>
      </c>
      <c r="H299" s="9">
        <f>VLOOKUP(A299,[1]数据库!A:L,12,FALSE)</f>
        <v>0</v>
      </c>
      <c r="I299" s="9">
        <f>VLOOKUP(A299,[1]数据库!A:I,8,FALSE)</f>
        <v>0</v>
      </c>
      <c r="J299" s="9">
        <f>VLOOKUP(A299,[1]数据库!A:K,9,FALSE)</f>
        <v>0</v>
      </c>
      <c r="K299" s="9">
        <f>VLOOKUP(A299,[1]数据库!A:K,10,FALSE)</f>
        <v>1230</v>
      </c>
    </row>
    <row r="300" spans="1:11" ht="18.75" x14ac:dyDescent="0.15">
      <c r="A300" s="9">
        <v>436</v>
      </c>
      <c r="B300" s="11" t="str">
        <f>VLOOKUP(A300,[1]数据库!A:H,2,FALSE)</f>
        <v>KGY4/N</v>
      </c>
      <c r="C300" s="11" t="str">
        <f>VLOOKUP(A300,[1]数据库!A:H,3,FALSE)</f>
        <v>WD80/N</v>
      </c>
      <c r="D300" s="11" t="str">
        <f>VLOOKUP(A300,[1]数据库!A:H,6,FALSE)</f>
        <v>425：蓝4</v>
      </c>
      <c r="E300" s="11" t="str">
        <f>VLOOKUP(A300,[1]数据库!A:H,7,FALSE)</f>
        <v>半剥13</v>
      </c>
      <c r="F300" s="11" t="str">
        <f>VLOOKUP(A300,[1]数据库!A:H,4,FALSE)</f>
        <v>异步货梯时+≥3吨</v>
      </c>
      <c r="G300" s="9" t="str">
        <f>VLOOKUP(A300,[1]数据库!A:H,5,FALSE)</f>
        <v>0.75黑</v>
      </c>
      <c r="H300" s="9">
        <f>VLOOKUP(A300,[1]数据库!A:L,12,FALSE)</f>
        <v>0</v>
      </c>
      <c r="I300" s="9">
        <f>VLOOKUP(A300,[1]数据库!A:I,8,FALSE)</f>
        <v>0</v>
      </c>
      <c r="J300" s="9">
        <f>VLOOKUP(A300,[1]数据库!A:K,9,FALSE)</f>
        <v>0</v>
      </c>
      <c r="K300" s="9">
        <f>VLOOKUP(A300,[1]数据库!A:K,10,FALSE)</f>
        <v>1220</v>
      </c>
    </row>
    <row r="301" spans="1:11" ht="18.75" x14ac:dyDescent="0.15">
      <c r="A301" s="9">
        <v>437</v>
      </c>
      <c r="B301" s="11" t="str">
        <f>VLOOKUP(A301,[1]数据库!A:H,2,FALSE)</f>
        <v>BKP/CN3/COM</v>
      </c>
      <c r="C301" s="11" t="str">
        <f>VLOOKUP(A301,[1]数据库!A:H,3,FALSE)</f>
        <v>WD80/10</v>
      </c>
      <c r="D301" s="11" t="str">
        <f>VLOOKUP(A301,[1]数据库!A:H,6,FALSE)</f>
        <v>半剥8</v>
      </c>
      <c r="E301" s="11" t="str">
        <f>VLOOKUP(A301,[1]数据库!A:H,7,FALSE)</f>
        <v>438：218</v>
      </c>
      <c r="F301" s="11" t="str">
        <f>VLOOKUP(A301,[1]数据库!A:H,4,FALSE)</f>
        <v>异步货梯时+≥3吨</v>
      </c>
      <c r="G301" s="9" t="str">
        <f>VLOOKUP(A301,[1]数据库!A:H,5,FALSE)</f>
        <v>0.5黑</v>
      </c>
      <c r="H301" s="9" t="str">
        <f>VLOOKUP(A301,[1]数据库!A:L,12,FALSE)</f>
        <v>WD80/10</v>
      </c>
      <c r="I301" s="9">
        <f>VLOOKUP(A301,[1]数据库!A:I,8,FALSE)</f>
        <v>0</v>
      </c>
      <c r="J301" s="9">
        <f>VLOOKUP(A301,[1]数据库!A:K,9,FALSE)</f>
        <v>0</v>
      </c>
      <c r="K301" s="9">
        <f>VLOOKUP(A301,[1]数据库!A:K,10,FALSE)</f>
        <v>1020</v>
      </c>
    </row>
    <row r="302" spans="1:11" ht="18.75" x14ac:dyDescent="0.15">
      <c r="A302" s="9">
        <v>438</v>
      </c>
      <c r="B302" s="11" t="str">
        <f>VLOOKUP(A302,[1]数据库!A:H,2,FALSE)</f>
        <v>WD80/9</v>
      </c>
      <c r="C302" s="11" t="str">
        <f>VLOOKUP(A302,[1]数据库!A:H,3,FALSE)</f>
        <v>WD80/10</v>
      </c>
      <c r="D302" s="11" t="str">
        <f>VLOOKUP(A302,[1]数据库!A:H,6,FALSE)</f>
        <v>439：218</v>
      </c>
      <c r="E302" s="11" t="str">
        <f>VLOOKUP(A302,[1]数据库!A:H,7,FALSE)</f>
        <v>437：218</v>
      </c>
      <c r="F302" s="11" t="str">
        <f>VLOOKUP(A302,[1]数据库!A:H,4,FALSE)</f>
        <v>异步货梯时+≥3吨</v>
      </c>
      <c r="G302" s="9" t="str">
        <f>VLOOKUP(A302,[1]数据库!A:H,5,FALSE)</f>
        <v>0.5黑</v>
      </c>
      <c r="H302" s="9" t="str">
        <f>VLOOKUP(A302,[1]数据库!A:L,12,FALSE)</f>
        <v>WD80/9</v>
      </c>
      <c r="I302" s="9">
        <f>VLOOKUP(A302,[1]数据库!A:I,8,FALSE)</f>
        <v>0</v>
      </c>
      <c r="J302" s="9">
        <f>VLOOKUP(A302,[1]数据库!A:K,9,FALSE)</f>
        <v>0</v>
      </c>
      <c r="K302" s="9">
        <f>VLOOKUP(A302,[1]数据库!A:K,10,FALSE)</f>
        <v>80</v>
      </c>
    </row>
    <row r="303" spans="1:11" ht="18.75" x14ac:dyDescent="0.15">
      <c r="A303" s="9">
        <v>439</v>
      </c>
      <c r="B303" s="11" t="str">
        <f>VLOOKUP(A303,[1]数据库!A:H,2,FALSE)</f>
        <v>WD80/9</v>
      </c>
      <c r="C303" s="11" t="str">
        <f>VLOOKUP(A303,[1]数据库!A:H,3,FALSE)</f>
        <v>WD80/4</v>
      </c>
      <c r="D303" s="11" t="str">
        <f>VLOOKUP(A303,[1]数据库!A:H,6,FALSE)</f>
        <v>438：218</v>
      </c>
      <c r="E303" s="11" t="str">
        <f>VLOOKUP(A303,[1]数据库!A:H,7,FALSE)</f>
        <v>218</v>
      </c>
      <c r="F303" s="11" t="str">
        <f>VLOOKUP(A303,[1]数据库!A:H,4,FALSE)</f>
        <v>异步货梯时+≥3吨</v>
      </c>
      <c r="G303" s="9" t="str">
        <f>VLOOKUP(A303,[1]数据库!A:H,5,FALSE)</f>
        <v>0.5黑</v>
      </c>
      <c r="H303" s="9" t="str">
        <f>VLOOKUP(A303,[1]数据库!A:L,12,FALSE)</f>
        <v>WD80/4</v>
      </c>
      <c r="I303" s="9">
        <f>VLOOKUP(A303,[1]数据库!A:I,8,FALSE)</f>
        <v>0</v>
      </c>
      <c r="J303" s="9">
        <f>VLOOKUP(A303,[1]数据库!A:K,9,FALSE)</f>
        <v>0</v>
      </c>
      <c r="K303" s="9">
        <f>VLOOKUP(A303,[1]数据库!A:K,10,FALSE)</f>
        <v>80</v>
      </c>
    </row>
    <row r="304" spans="1:11" ht="18.75" x14ac:dyDescent="0.15">
      <c r="A304" s="9">
        <v>440</v>
      </c>
      <c r="B304" s="11" t="str">
        <f>VLOOKUP(A304,[1]数据库!A:H,2,FALSE)</f>
        <v>WD80/5</v>
      </c>
      <c r="C304" s="11" t="str">
        <f>VLOOKUP(A304,[1]数据库!A:H,3,FALSE)</f>
        <v>CE24</v>
      </c>
      <c r="D304" s="11" t="str">
        <f>VLOOKUP(A304,[1]数据库!A:H,6,FALSE)</f>
        <v>218</v>
      </c>
      <c r="E304" s="11" t="str">
        <f>VLOOKUP(A304,[1]数据库!A:H,7,FALSE)</f>
        <v>半剥13</v>
      </c>
      <c r="F304" s="11" t="str">
        <f>VLOOKUP(A304,[1]数据库!A:H,4,FALSE)</f>
        <v>异步货梯时+≥3吨</v>
      </c>
      <c r="G304" s="9" t="str">
        <f>VLOOKUP(A304,[1]数据库!A:H,5,FALSE)</f>
        <v>0.5黑</v>
      </c>
      <c r="H304" s="9" t="str">
        <f>VLOOKUP(A304,[1]数据库!A:L,12,FALSE)</f>
        <v>WD80/5</v>
      </c>
      <c r="I304" s="9">
        <f>VLOOKUP(A304,[1]数据库!A:I,8,FALSE)</f>
        <v>0</v>
      </c>
      <c r="J304" s="9">
        <f>VLOOKUP(A304,[1]数据库!A:K,9,FALSE)</f>
        <v>0</v>
      </c>
      <c r="K304" s="9">
        <f>VLOOKUP(A304,[1]数据库!A:K,10,FALSE)</f>
        <v>360</v>
      </c>
    </row>
    <row r="305" spans="1:11" ht="18.75" x14ac:dyDescent="0.15">
      <c r="A305" s="9">
        <v>441</v>
      </c>
      <c r="B305" s="11" t="str">
        <f>VLOOKUP(A305,[1]数据库!A:H,2,FALSE)</f>
        <v>WD80/11</v>
      </c>
      <c r="C305" s="11" t="str">
        <f>VLOOKUP(A305,[1]数据库!A:H,3,FALSE)</f>
        <v>F26/4</v>
      </c>
      <c r="D305" s="11" t="str">
        <f>VLOOKUP(A305,[1]数据库!A:H,6,FALSE)</f>
        <v>218</v>
      </c>
      <c r="E305" s="11" t="str">
        <f>VLOOKUP(A305,[1]数据库!A:H,7,FALSE)</f>
        <v>5556T</v>
      </c>
      <c r="F305" s="11" t="str">
        <f>VLOOKUP(A305,[1]数据库!A:H,4,FALSE)</f>
        <v>异步货梯时+≥3吨</v>
      </c>
      <c r="G305" s="9" t="str">
        <f>VLOOKUP(A305,[1]数据库!A:H,5,FALSE)</f>
        <v>0.5黑</v>
      </c>
      <c r="H305" s="9" t="str">
        <f>VLOOKUP(A305,[1]数据库!A:L,12,FALSE)</f>
        <v>WD80/11</v>
      </c>
      <c r="I305" s="9">
        <f>VLOOKUP(A305,[1]数据库!A:I,8,FALSE)</f>
        <v>0</v>
      </c>
      <c r="J305" s="9">
        <f>VLOOKUP(A305,[1]数据库!A:K,9,FALSE)</f>
        <v>0</v>
      </c>
      <c r="K305" s="9">
        <f>VLOOKUP(A305,[1]数据库!A:K,10,FALSE)</f>
        <v>2180</v>
      </c>
    </row>
    <row r="306" spans="1:11" ht="18.75" x14ac:dyDescent="0.15">
      <c r="A306" s="9">
        <v>442</v>
      </c>
      <c r="B306" s="11" t="str">
        <f>VLOOKUP(A306,[1]数据库!A:H,2,FALSE)</f>
        <v>WD80/8</v>
      </c>
      <c r="C306" s="11" t="str">
        <f>VLOOKUP(A306,[1]数据库!A:H,3,FALSE)</f>
        <v>F26/6</v>
      </c>
      <c r="D306" s="11" t="str">
        <f>VLOOKUP(A306,[1]数据库!A:H,6,FALSE)</f>
        <v>218</v>
      </c>
      <c r="E306" s="11" t="str">
        <f>VLOOKUP(A306,[1]数据库!A:H,7,FALSE)</f>
        <v>5556T</v>
      </c>
      <c r="F306" s="11" t="str">
        <f>VLOOKUP(A306,[1]数据库!A:H,4,FALSE)</f>
        <v>异步货梯时+≥3吨</v>
      </c>
      <c r="G306" s="9" t="str">
        <f>VLOOKUP(A306,[1]数据库!A:H,5,FALSE)</f>
        <v>0.5黑</v>
      </c>
      <c r="H306" s="9" t="str">
        <f>VLOOKUP(A306,[1]数据库!A:L,12,FALSE)</f>
        <v>WD80/8</v>
      </c>
      <c r="I306" s="9">
        <f>VLOOKUP(A306,[1]数据库!A:I,8,FALSE)</f>
        <v>0</v>
      </c>
      <c r="J306" s="9">
        <f>VLOOKUP(A306,[1]数据库!A:K,9,FALSE)</f>
        <v>0</v>
      </c>
      <c r="K306" s="9">
        <f>VLOOKUP(A306,[1]数据库!A:K,10,FALSE)</f>
        <v>2180</v>
      </c>
    </row>
    <row r="307" spans="1:11" ht="18.75" x14ac:dyDescent="0.15">
      <c r="A307" s="9">
        <v>443</v>
      </c>
      <c r="B307" s="11" t="str">
        <f>VLOOKUP(A307,[1]数据库!A:H,2,FALSE)</f>
        <v>QFB2/2</v>
      </c>
      <c r="C307" s="11" t="str">
        <f>VLOOKUP(A307,[1]数据库!A:H,3,FALSE)</f>
        <v>载荷仪/L</v>
      </c>
      <c r="D307" s="11" t="str">
        <f>VLOOKUP(A307,[1]数据库!A:H,6,FALSE)</f>
        <v>51:蓝针</v>
      </c>
      <c r="E307" s="11" t="str">
        <f>VLOOKUP(A307,[1]数据库!A:H,7,FALSE)</f>
        <v>半剥8</v>
      </c>
      <c r="F307" s="11" t="str">
        <f>VLOOKUP(A307,[1]数据库!A:H,4,FALSE)</f>
        <v>GVHⅡ/GVHⅡ-MRL</v>
      </c>
      <c r="G307" s="9" t="str">
        <f>VLOOKUP(A307,[1]数据库!A:H,5,FALSE)</f>
        <v>0.75黑</v>
      </c>
      <c r="H307" s="9">
        <f>VLOOKUP(A307,[1]数据库!A:L,12,FALSE)</f>
        <v>0</v>
      </c>
      <c r="I307" s="9">
        <f>VLOOKUP(A307,[1]数据库!A:I,8,FALSE)</f>
        <v>0</v>
      </c>
      <c r="J307" s="9">
        <f>VLOOKUP(A307,[1]数据库!A:K,9,FALSE)</f>
        <v>0</v>
      </c>
      <c r="K307" s="9">
        <f>VLOOKUP(A307,[1]数据库!A:K,10,FALSE)</f>
        <v>450</v>
      </c>
    </row>
    <row r="308" spans="1:11" ht="18.75" x14ac:dyDescent="0.15">
      <c r="A308" s="9">
        <v>444</v>
      </c>
      <c r="B308" s="11" t="str">
        <f>VLOOKUP(A308,[1]数据库!A:H,2,FALSE)</f>
        <v>QFB2/HN</v>
      </c>
      <c r="C308" s="11" t="str">
        <f>VLOOKUP(A308,[1]数据库!A:H,3,FALSE)</f>
        <v>载荷仪/N</v>
      </c>
      <c r="D308" s="11" t="str">
        <f>VLOOKUP(A308,[1]数据库!A:H,6,FALSE)</f>
        <v>52:蓝针</v>
      </c>
      <c r="E308" s="11" t="str">
        <f>VLOOKUP(A308,[1]数据库!A:H,7,FALSE)</f>
        <v>半剥8</v>
      </c>
      <c r="F308" s="11" t="str">
        <f>VLOOKUP(A308,[1]数据库!A:H,4,FALSE)</f>
        <v>GVHⅡ/GVHⅡ-MRL</v>
      </c>
      <c r="G308" s="9" t="str">
        <f>VLOOKUP(A308,[1]数据库!A:H,5,FALSE)</f>
        <v>0.75黑</v>
      </c>
      <c r="H308" s="9">
        <f>VLOOKUP(A308,[1]数据库!A:L,12,FALSE)</f>
        <v>0</v>
      </c>
      <c r="I308" s="9">
        <f>VLOOKUP(A308,[1]数据库!A:I,8,FALSE)</f>
        <v>0</v>
      </c>
      <c r="J308" s="9">
        <f>VLOOKUP(A308,[1]数据库!A:K,9,FALSE)</f>
        <v>0</v>
      </c>
      <c r="K308" s="9">
        <f>VLOOKUP(A308,[1]数据库!A:K,10,FALSE)</f>
        <v>450</v>
      </c>
    </row>
    <row r="309" spans="1:11" ht="18.75" x14ac:dyDescent="0.15">
      <c r="A309" s="9">
        <v>445</v>
      </c>
      <c r="B309" s="11" t="str">
        <f>VLOOKUP(A309,[1]数据库!A:H,2,FALSE)</f>
        <v>F26/1</v>
      </c>
      <c r="C309" s="11" t="str">
        <f>VLOOKUP(A309,[1]数据库!A:H,3,FALSE)</f>
        <v>载荷仪/16</v>
      </c>
      <c r="D309" s="11" t="str">
        <f>VLOOKUP(A309,[1]数据库!A:H,6,FALSE)</f>
        <v>5556T</v>
      </c>
      <c r="E309" s="11" t="str">
        <f>VLOOKUP(A309,[1]数据库!A:H,7,FALSE)</f>
        <v>半剥8</v>
      </c>
      <c r="F309" s="11" t="str">
        <f>VLOOKUP(A309,[1]数据库!A:H,4,FALSE)</f>
        <v>GVHⅡ/GVHⅡ-MRL</v>
      </c>
      <c r="G309" s="9" t="str">
        <f>VLOOKUP(A309,[1]数据库!A:H,5,FALSE)</f>
        <v>0.5黑</v>
      </c>
      <c r="H309" s="9" t="str">
        <f>VLOOKUP(A309,[1]数据库!A:L,12,FALSE)</f>
        <v>F26/1</v>
      </c>
      <c r="I309" s="9">
        <f>VLOOKUP(A309,[1]数据库!A:I,8,FALSE)</f>
        <v>0</v>
      </c>
      <c r="J309" s="9">
        <f>VLOOKUP(A309,[1]数据库!A:K,9,FALSE)</f>
        <v>0</v>
      </c>
      <c r="K309" s="9">
        <f>VLOOKUP(A309,[1]数据库!A:K,10,FALSE)</f>
        <v>2100</v>
      </c>
    </row>
    <row r="310" spans="1:11" ht="18.75" x14ac:dyDescent="0.15">
      <c r="A310" s="9">
        <v>446</v>
      </c>
      <c r="B310" s="11" t="str">
        <f>VLOOKUP(A310,[1]数据库!A:H,2,FALSE)</f>
        <v>F26/2</v>
      </c>
      <c r="C310" s="11" t="str">
        <f>VLOOKUP(A310,[1]数据库!A:H,3,FALSE)</f>
        <v>载荷仪/14</v>
      </c>
      <c r="D310" s="11" t="str">
        <f>VLOOKUP(A310,[1]数据库!A:H,6,FALSE)</f>
        <v>5556T</v>
      </c>
      <c r="E310" s="11" t="str">
        <f>VLOOKUP(A310,[1]数据库!A:H,7,FALSE)</f>
        <v>半剥8</v>
      </c>
      <c r="F310" s="11" t="str">
        <f>VLOOKUP(A310,[1]数据库!A:H,4,FALSE)</f>
        <v>GVHⅡ/GVHⅡ-MRL</v>
      </c>
      <c r="G310" s="9" t="str">
        <f>VLOOKUP(A310,[1]数据库!A:H,5,FALSE)</f>
        <v>0.5黑</v>
      </c>
      <c r="H310" s="9" t="str">
        <f>VLOOKUP(A310,[1]数据库!A:L,12,FALSE)</f>
        <v>F26/2</v>
      </c>
      <c r="I310" s="9">
        <f>VLOOKUP(A310,[1]数据库!A:I,8,FALSE)</f>
        <v>0</v>
      </c>
      <c r="J310" s="9">
        <f>VLOOKUP(A310,[1]数据库!A:K,9,FALSE)</f>
        <v>0</v>
      </c>
      <c r="K310" s="9">
        <f>VLOOKUP(A310,[1]数据库!A:K,10,FALSE)</f>
        <v>2100</v>
      </c>
    </row>
    <row r="311" spans="1:11" ht="18.75" x14ac:dyDescent="0.15">
      <c r="A311" s="9">
        <v>447</v>
      </c>
      <c r="B311" s="11" t="str">
        <f>VLOOKUP(A311,[1]数据库!A:H,2,FALSE)</f>
        <v>F26/3</v>
      </c>
      <c r="C311" s="11" t="str">
        <f>VLOOKUP(A311,[1]数据库!A:H,3,FALSE)</f>
        <v>载荷仪/13</v>
      </c>
      <c r="D311" s="11" t="str">
        <f>VLOOKUP(A311,[1]数据库!A:H,6,FALSE)</f>
        <v>5556T</v>
      </c>
      <c r="E311" s="11" t="str">
        <f>VLOOKUP(A311,[1]数据库!A:H,7,FALSE)</f>
        <v>半剥8</v>
      </c>
      <c r="F311" s="11" t="str">
        <f>VLOOKUP(A311,[1]数据库!A:H,4,FALSE)</f>
        <v>GVHⅡ/GVHⅡ-MRL</v>
      </c>
      <c r="G311" s="9" t="str">
        <f>VLOOKUP(A311,[1]数据库!A:H,5,FALSE)</f>
        <v>0.5黑</v>
      </c>
      <c r="H311" s="9" t="str">
        <f>VLOOKUP(A311,[1]数据库!A:L,12,FALSE)</f>
        <v>F26/3</v>
      </c>
      <c r="I311" s="9">
        <f>VLOOKUP(A311,[1]数据库!A:I,8,FALSE)</f>
        <v>0</v>
      </c>
      <c r="J311" s="9">
        <f>VLOOKUP(A311,[1]数据库!A:K,9,FALSE)</f>
        <v>0</v>
      </c>
      <c r="K311" s="9">
        <f>VLOOKUP(A311,[1]数据库!A:K,10,FALSE)</f>
        <v>2100</v>
      </c>
    </row>
    <row r="312" spans="1:11" ht="18.75" x14ac:dyDescent="0.15">
      <c r="A312" s="9">
        <v>448</v>
      </c>
      <c r="B312" s="11" t="str">
        <f>VLOOKUP(A312,[1]数据库!A:H,2,FALSE)</f>
        <v>F26/4</v>
      </c>
      <c r="C312" s="11" t="str">
        <f>VLOOKUP(A312,[1]数据库!A:H,3,FALSE)</f>
        <v>载荷仪/11</v>
      </c>
      <c r="D312" s="11" t="str">
        <f>VLOOKUP(A312,[1]数据库!A:H,6,FALSE)</f>
        <v>5556T</v>
      </c>
      <c r="E312" s="11" t="str">
        <f>VLOOKUP(A312,[1]数据库!A:H,7,FALSE)</f>
        <v>半剥8</v>
      </c>
      <c r="F312" s="11" t="str">
        <f>VLOOKUP(A312,[1]数据库!A:H,4,FALSE)</f>
        <v>GVHⅡ/GVHⅡ-MRL</v>
      </c>
      <c r="G312" s="9" t="str">
        <f>VLOOKUP(A312,[1]数据库!A:H,5,FALSE)</f>
        <v>0.5黑</v>
      </c>
      <c r="H312" s="9" t="str">
        <f>VLOOKUP(A312,[1]数据库!A:L,12,FALSE)</f>
        <v>F26/4</v>
      </c>
      <c r="I312" s="9">
        <f>VLOOKUP(A312,[1]数据库!A:I,8,FALSE)</f>
        <v>0</v>
      </c>
      <c r="J312" s="9">
        <f>VLOOKUP(A312,[1]数据库!A:K,9,FALSE)</f>
        <v>0</v>
      </c>
      <c r="K312" s="9">
        <f>VLOOKUP(A312,[1]数据库!A:K,10,FALSE)</f>
        <v>2100</v>
      </c>
    </row>
    <row r="313" spans="1:11" ht="18.75" x14ac:dyDescent="0.15">
      <c r="A313" s="9">
        <v>449</v>
      </c>
      <c r="B313" s="11" t="str">
        <f>VLOOKUP(A313,[1]数据库!A:H,2,FALSE)</f>
        <v>F26/5</v>
      </c>
      <c r="C313" s="11" t="str">
        <f>VLOOKUP(A313,[1]数据库!A:H,3,FALSE)</f>
        <v>载荷仪/10</v>
      </c>
      <c r="D313" s="11" t="str">
        <f>VLOOKUP(A313,[1]数据库!A:H,6,FALSE)</f>
        <v>5556T</v>
      </c>
      <c r="E313" s="11" t="str">
        <f>VLOOKUP(A313,[1]数据库!A:H,7,FALSE)</f>
        <v>半剥8</v>
      </c>
      <c r="F313" s="11" t="str">
        <f>VLOOKUP(A313,[1]数据库!A:H,4,FALSE)</f>
        <v>GVHⅡ/GVHⅡ-MRL</v>
      </c>
      <c r="G313" s="9" t="str">
        <f>VLOOKUP(A313,[1]数据库!A:H,5,FALSE)</f>
        <v>0.5黑</v>
      </c>
      <c r="H313" s="9" t="str">
        <f>VLOOKUP(A313,[1]数据库!A:L,12,FALSE)</f>
        <v>F26/5</v>
      </c>
      <c r="I313" s="9">
        <f>VLOOKUP(A313,[1]数据库!A:I,8,FALSE)</f>
        <v>0</v>
      </c>
      <c r="J313" s="9">
        <f>VLOOKUP(A313,[1]数据库!A:K,9,FALSE)</f>
        <v>0</v>
      </c>
      <c r="K313" s="9">
        <f>VLOOKUP(A313,[1]数据库!A:K,10,FALSE)</f>
        <v>2100</v>
      </c>
    </row>
    <row r="314" spans="1:11" ht="18.75" x14ac:dyDescent="0.15">
      <c r="A314" s="9">
        <v>450</v>
      </c>
      <c r="B314" s="11" t="str">
        <f>VLOOKUP(A314,[1]数据库!A:H,2,FALSE)</f>
        <v>F26/6</v>
      </c>
      <c r="C314" s="11" t="str">
        <f>VLOOKUP(A314,[1]数据库!A:H,3,FALSE)</f>
        <v>载荷仪/9</v>
      </c>
      <c r="D314" s="11" t="str">
        <f>VLOOKUP(A314,[1]数据库!A:H,6,FALSE)</f>
        <v>5556T</v>
      </c>
      <c r="E314" s="11" t="str">
        <f>VLOOKUP(A314,[1]数据库!A:H,7,FALSE)</f>
        <v>半剥8</v>
      </c>
      <c r="F314" s="11" t="str">
        <f>VLOOKUP(A314,[1]数据库!A:H,4,FALSE)</f>
        <v>GVHⅡ/GVHⅡ-MRL</v>
      </c>
      <c r="G314" s="9" t="str">
        <f>VLOOKUP(A314,[1]数据库!A:H,5,FALSE)</f>
        <v>0.5黑</v>
      </c>
      <c r="H314" s="9" t="str">
        <f>VLOOKUP(A314,[1]数据库!A:L,12,FALSE)</f>
        <v>F26/6</v>
      </c>
      <c r="I314" s="9">
        <f>VLOOKUP(A314,[1]数据库!A:I,8,FALSE)</f>
        <v>0</v>
      </c>
      <c r="J314" s="9">
        <f>VLOOKUP(A314,[1]数据库!A:K,9,FALSE)</f>
        <v>0</v>
      </c>
      <c r="K314" s="9">
        <f>VLOOKUP(A314,[1]数据库!A:K,10,FALSE)</f>
        <v>2100</v>
      </c>
    </row>
    <row r="315" spans="1:11" ht="18.75" x14ac:dyDescent="0.15">
      <c r="A315" s="9">
        <v>451</v>
      </c>
      <c r="B315" s="11" t="str">
        <f>VLOOKUP(A315,[1]数据库!A:H,2,FALSE)</f>
        <v>CE24</v>
      </c>
      <c r="C315" s="11" t="str">
        <f>VLOOKUP(A315,[1]数据库!A:H,3,FALSE)</f>
        <v>PLD/7</v>
      </c>
      <c r="D315" s="11" t="str">
        <f>VLOOKUP(A315,[1]数据库!A:H,6,FALSE)</f>
        <v>半剥13</v>
      </c>
      <c r="E315" s="11" t="str">
        <f>VLOOKUP(A315,[1]数据库!A:H,7,FALSE)</f>
        <v>半剥6.5</v>
      </c>
      <c r="F315" s="11" t="str">
        <f>VLOOKUP(A315,[1]数据库!A:H,4,FALSE)</f>
        <v>有地震管制</v>
      </c>
      <c r="G315" s="9" t="str">
        <f>VLOOKUP(A315,[1]数据库!A:H,5,FALSE)</f>
        <v>0.5黑</v>
      </c>
      <c r="H315" s="9">
        <f>VLOOKUP(A315,[1]数据库!A:L,12,FALSE)</f>
        <v>0</v>
      </c>
      <c r="I315" s="9">
        <f>VLOOKUP(A315,[1]数据库!A:I,8,FALSE)</f>
        <v>0</v>
      </c>
      <c r="J315" s="9">
        <f>VLOOKUP(A315,[1]数据库!A:K,9,FALSE)</f>
        <v>0</v>
      </c>
      <c r="K315" s="9">
        <f>VLOOKUP(A315,[1]数据库!A:K,10,FALSE)</f>
        <v>690</v>
      </c>
    </row>
    <row r="316" spans="1:11" ht="18.75" x14ac:dyDescent="0.15">
      <c r="A316" s="9">
        <v>452</v>
      </c>
      <c r="B316" s="11" t="str">
        <f>VLOOKUP(A316,[1]数据库!A:H,2,FALSE)</f>
        <v>扩展板/X11/6</v>
      </c>
      <c r="C316" s="11" t="str">
        <f>VLOOKUP(A316,[1]数据库!A:H,3,FALSE)</f>
        <v>PLD/8</v>
      </c>
      <c r="D316" s="11" t="str">
        <f>VLOOKUP(A316,[1]数据库!A:H,6,FALSE)</f>
        <v>半剥4</v>
      </c>
      <c r="E316" s="11" t="str">
        <f>VLOOKUP(A316,[1]数据库!A:H,7,FALSE)</f>
        <v>半剥6.5</v>
      </c>
      <c r="F316" s="11" t="str">
        <f>VLOOKUP(A316,[1]数据库!A:H,4,FALSE)</f>
        <v>有地震管制</v>
      </c>
      <c r="G316" s="9" t="str">
        <f>VLOOKUP(A316,[1]数据库!A:H,5,FALSE)</f>
        <v>0.5黑</v>
      </c>
      <c r="H316" s="9">
        <f>VLOOKUP(A316,[1]数据库!A:L,12,FALSE)</f>
        <v>0</v>
      </c>
      <c r="I316" s="9">
        <f>VLOOKUP(A316,[1]数据库!A:I,8,FALSE)</f>
        <v>0</v>
      </c>
      <c r="J316" s="9">
        <f>VLOOKUP(A316,[1]数据库!A:K,9,FALSE)</f>
        <v>0</v>
      </c>
      <c r="K316" s="9">
        <f>VLOOKUP(A316,[1]数据库!A:K,10,FALSE)</f>
        <v>370</v>
      </c>
    </row>
    <row r="317" spans="1:11" ht="18.75" x14ac:dyDescent="0.15">
      <c r="A317" s="9">
        <v>453</v>
      </c>
      <c r="B317" s="11" t="str">
        <f>VLOOKUP(A317,[1]数据库!A:H,2,FALSE)</f>
        <v>CE24</v>
      </c>
      <c r="C317" s="11" t="str">
        <f>VLOOKUP(A317,[1]数据库!A:H,3,FALSE)</f>
        <v>PLD/9</v>
      </c>
      <c r="D317" s="11" t="str">
        <f>VLOOKUP(A317,[1]数据库!A:H,6,FALSE)</f>
        <v>红4</v>
      </c>
      <c r="E317" s="11" t="str">
        <f>VLOOKUP(A317,[1]数据库!A:H,7,FALSE)</f>
        <v>半剥6.5</v>
      </c>
      <c r="F317" s="11" t="str">
        <f>VLOOKUP(A317,[1]数据库!A:H,4,FALSE)</f>
        <v>有能量回馈时</v>
      </c>
      <c r="G317" s="9" t="str">
        <f>VLOOKUP(A317,[1]数据库!A:H,5,FALSE)</f>
        <v>0.5黑</v>
      </c>
      <c r="H317" s="9">
        <f>VLOOKUP(A317,[1]数据库!A:L,12,FALSE)</f>
        <v>0</v>
      </c>
      <c r="I317" s="9">
        <f>VLOOKUP(A317,[1]数据库!A:I,8,FALSE)</f>
        <v>0</v>
      </c>
      <c r="J317" s="9">
        <f>VLOOKUP(A317,[1]数据库!A:K,9,FALSE)</f>
        <v>0</v>
      </c>
      <c r="K317" s="9">
        <f>VLOOKUP(A317,[1]数据库!A:K,10,FALSE)</f>
        <v>690</v>
      </c>
    </row>
    <row r="318" spans="1:11" ht="18.75" x14ac:dyDescent="0.15">
      <c r="A318" s="9">
        <v>454</v>
      </c>
      <c r="B318" s="11" t="str">
        <f>VLOOKUP(A318,[1]数据库!A:H,2,FALSE)</f>
        <v>KD/20</v>
      </c>
      <c r="C318" s="11" t="str">
        <f>VLOOKUP(A318,[1]数据库!A:H,3,FALSE)</f>
        <v>PLD/10</v>
      </c>
      <c r="D318" s="11" t="str">
        <f>VLOOKUP(A318,[1]数据库!A:H,6,FALSE)</f>
        <v>5556T</v>
      </c>
      <c r="E318" s="11" t="str">
        <f>VLOOKUP(A318,[1]数据库!A:H,7,FALSE)</f>
        <v>半剥6.5</v>
      </c>
      <c r="F318" s="11" t="str">
        <f>VLOOKUP(A318,[1]数据库!A:H,4,FALSE)</f>
        <v>有能量回馈时</v>
      </c>
      <c r="G318" s="9" t="str">
        <f>VLOOKUP(A318,[1]数据库!A:H,5,FALSE)</f>
        <v>0.5黑</v>
      </c>
      <c r="H318" s="9">
        <f>VLOOKUP(A318,[1]数据库!A:L,12,FALSE)</f>
        <v>0</v>
      </c>
      <c r="I318" s="9">
        <f>VLOOKUP(A318,[1]数据库!A:I,8,FALSE)</f>
        <v>0</v>
      </c>
      <c r="J318" s="9">
        <f>VLOOKUP(A318,[1]数据库!A:K,9,FALSE)</f>
        <v>0</v>
      </c>
      <c r="K318" s="9">
        <f>VLOOKUP(A318,[1]数据库!A:K,10,FALSE)</f>
        <v>1660</v>
      </c>
    </row>
    <row r="319" spans="1:11" ht="18.75" x14ac:dyDescent="0.15">
      <c r="A319" s="9">
        <v>455</v>
      </c>
      <c r="B319" s="11" t="str">
        <f>VLOOKUP(A319,[1]数据库!A:H,2,FALSE)</f>
        <v>QFB2/2</v>
      </c>
      <c r="C319" s="11" t="str">
        <f>VLOOKUP(A319,[1]数据库!A:H,3,FALSE)</f>
        <v>PLD/3</v>
      </c>
      <c r="D319" s="11" t="str">
        <f>VLOOKUP(A319,[1]数据库!A:H,6,FALSE)</f>
        <v>51:蓝针</v>
      </c>
      <c r="E319" s="11" t="str">
        <f>VLOOKUP(A319,[1]数据库!A:H,7,FALSE)</f>
        <v>半剥6.5</v>
      </c>
      <c r="F319" s="11" t="str">
        <f>VLOOKUP(A319,[1]数据库!A:H,4,FALSE)</f>
        <v>高层站</v>
      </c>
      <c r="G319" s="9" t="str">
        <f>VLOOKUP(A319,[1]数据库!A:H,5,FALSE)</f>
        <v>0.75黑</v>
      </c>
      <c r="H319" s="9">
        <f>VLOOKUP(A319,[1]数据库!A:L,12,FALSE)</f>
        <v>0</v>
      </c>
      <c r="I319" s="9">
        <f>VLOOKUP(A319,[1]数据库!A:I,8,FALSE)</f>
        <v>0</v>
      </c>
      <c r="J319" s="9">
        <f>VLOOKUP(A319,[1]数据库!A:K,9,FALSE)</f>
        <v>970</v>
      </c>
      <c r="K319" s="9">
        <f>VLOOKUP(A319,[1]数据库!A:K,10,FALSE)</f>
        <v>1050</v>
      </c>
    </row>
    <row r="320" spans="1:11" ht="18.75" x14ac:dyDescent="0.15">
      <c r="A320" s="9">
        <v>456</v>
      </c>
      <c r="B320" s="11" t="str">
        <f>VLOOKUP(A320,[1]数据库!A:H,2,FALSE)</f>
        <v>QFB2/HN</v>
      </c>
      <c r="C320" s="11" t="str">
        <f>VLOOKUP(A320,[1]数据库!A:H,3,FALSE)</f>
        <v>PLD/4</v>
      </c>
      <c r="D320" s="11" t="str">
        <f>VLOOKUP(A320,[1]数据库!A:H,6,FALSE)</f>
        <v>52:蓝针</v>
      </c>
      <c r="E320" s="11" t="str">
        <f>VLOOKUP(A320,[1]数据库!A:H,7,FALSE)</f>
        <v>半剥6.5</v>
      </c>
      <c r="F320" s="11" t="str">
        <f>VLOOKUP(A320,[1]数据库!A:H,4,FALSE)</f>
        <v>高层站</v>
      </c>
      <c r="G320" s="9" t="str">
        <f>VLOOKUP(A320,[1]数据库!A:H,5,FALSE)</f>
        <v>0.75黑</v>
      </c>
      <c r="H320" s="9">
        <f>VLOOKUP(A320,[1]数据库!A:L,12,FALSE)</f>
        <v>0</v>
      </c>
      <c r="I320" s="9">
        <f>VLOOKUP(A320,[1]数据库!A:I,8,FALSE)</f>
        <v>0</v>
      </c>
      <c r="J320" s="9">
        <f>VLOOKUP(A320,[1]数据库!A:K,9,FALSE)</f>
        <v>970</v>
      </c>
      <c r="K320" s="9">
        <f>VLOOKUP(A320,[1]数据库!A:K,10,FALSE)</f>
        <v>1050</v>
      </c>
    </row>
    <row r="321" spans="1:11" ht="18.75" x14ac:dyDescent="0.15">
      <c r="A321" s="9">
        <v>457</v>
      </c>
      <c r="B321" s="11">
        <f>VLOOKUP(A321,[1]数据库!A:H,2,FALSE)</f>
        <v>0</v>
      </c>
      <c r="C321" s="11">
        <f>VLOOKUP(A321,[1]数据库!A:H,3,FALSE)</f>
        <v>0</v>
      </c>
      <c r="D321" s="11">
        <f>VLOOKUP(A321,[1]数据库!A:H,6,FALSE)</f>
        <v>0</v>
      </c>
      <c r="E321" s="11">
        <f>VLOOKUP(A321,[1]数据库!A:H,7,FALSE)</f>
        <v>0</v>
      </c>
      <c r="F321" s="11">
        <f>VLOOKUP(A321,[1]数据库!A:H,4,FALSE)</f>
        <v>0</v>
      </c>
      <c r="G321" s="9">
        <f>VLOOKUP(A321,[1]数据库!A:H,5,FALSE)</f>
        <v>0</v>
      </c>
      <c r="H321" s="9">
        <f>VLOOKUP(A321,[1]数据库!A:L,12,FALSE)</f>
        <v>0</v>
      </c>
      <c r="I321" s="9">
        <f>VLOOKUP(A321,[1]数据库!A:I,8,FALSE)</f>
        <v>0</v>
      </c>
      <c r="J321" s="9">
        <f>VLOOKUP(A321,[1]数据库!A:K,9,FALSE)</f>
        <v>0</v>
      </c>
      <c r="K321" s="9">
        <f>VLOOKUP(A321,[1]数据库!A:K,10,FALSE)</f>
        <v>1590</v>
      </c>
    </row>
    <row r="322" spans="1:11" ht="18.75" x14ac:dyDescent="0.15">
      <c r="A322" s="9">
        <v>458</v>
      </c>
      <c r="B322" s="11">
        <f>VLOOKUP(A322,[1]数据库!A:H,2,FALSE)</f>
        <v>0</v>
      </c>
      <c r="C322" s="11">
        <f>VLOOKUP(A322,[1]数据库!A:H,3,FALSE)</f>
        <v>0</v>
      </c>
      <c r="D322" s="11">
        <f>VLOOKUP(A322,[1]数据库!A:H,6,FALSE)</f>
        <v>0</v>
      </c>
      <c r="E322" s="11">
        <f>VLOOKUP(A322,[1]数据库!A:H,7,FALSE)</f>
        <v>0</v>
      </c>
      <c r="F322" s="11">
        <f>VLOOKUP(A322,[1]数据库!A:H,4,FALSE)</f>
        <v>0</v>
      </c>
      <c r="G322" s="9">
        <f>VLOOKUP(A322,[1]数据库!A:H,5,FALSE)</f>
        <v>0</v>
      </c>
      <c r="H322" s="9">
        <f>VLOOKUP(A322,[1]数据库!A:L,12,FALSE)</f>
        <v>0</v>
      </c>
      <c r="I322" s="9">
        <f>VLOOKUP(A322,[1]数据库!A:I,8,FALSE)</f>
        <v>0</v>
      </c>
      <c r="J322" s="9">
        <f>VLOOKUP(A322,[1]数据库!A:K,9,FALSE)</f>
        <v>0</v>
      </c>
      <c r="K322" s="9">
        <f>VLOOKUP(A322,[1]数据库!A:K,10,FALSE)</f>
        <v>1590</v>
      </c>
    </row>
    <row r="323" spans="1:11" ht="18.75" x14ac:dyDescent="0.15">
      <c r="A323" s="9">
        <v>459</v>
      </c>
      <c r="B323" s="11" t="str">
        <f>VLOOKUP(A323,[1]数据库!A:H,2,FALSE)</f>
        <v>扩展板/X11/10</v>
      </c>
      <c r="C323" s="11" t="str">
        <f>VLOOKUP(A323,[1]数据库!A:H,3,FALSE)</f>
        <v>KE/11</v>
      </c>
      <c r="D323" s="11" t="str">
        <f>VLOOKUP(A323,[1]数据库!A:H,6,FALSE)</f>
        <v>半剥4</v>
      </c>
      <c r="E323" s="11" t="str">
        <f>VLOOKUP(A323,[1]数据库!A:H,7,FALSE)</f>
        <v>5556T</v>
      </c>
      <c r="F323" s="11" t="str">
        <f>VLOOKUP(A323,[1]数据库!A:H,4,FALSE)</f>
        <v>非通讯停电柜</v>
      </c>
      <c r="G323" s="9" t="str">
        <f>VLOOKUP(A323,[1]数据库!A:H,5,FALSE)</f>
        <v>0.5黑</v>
      </c>
      <c r="H323" s="9">
        <f>VLOOKUP(A323,[1]数据库!A:L,12,FALSE)</f>
        <v>0</v>
      </c>
      <c r="I323" s="9">
        <f>VLOOKUP(A323,[1]数据库!A:I,8,FALSE)</f>
        <v>0</v>
      </c>
      <c r="J323" s="9">
        <f>VLOOKUP(A323,[1]数据库!A:K,9,FALSE)</f>
        <v>0</v>
      </c>
      <c r="K323" s="9">
        <f>VLOOKUP(A323,[1]数据库!A:K,10,FALSE)</f>
        <v>1530</v>
      </c>
    </row>
    <row r="324" spans="1:11" ht="18.75" x14ac:dyDescent="0.15">
      <c r="A324" s="9">
        <v>460</v>
      </c>
      <c r="B324" s="11" t="str">
        <f>VLOOKUP(A324,[1]数据库!A:H,2,FALSE)</f>
        <v>KD/15</v>
      </c>
      <c r="C324" s="11" t="str">
        <f>VLOOKUP(A324,[1]数据库!A:H,3,FALSE)</f>
        <v>F3/1</v>
      </c>
      <c r="D324" s="11" t="str">
        <f>VLOOKUP(A324,[1]数据库!A:H,6,FALSE)</f>
        <v>5556T</v>
      </c>
      <c r="E324" s="11" t="str">
        <f>VLOOKUP(A324,[1]数据库!A:H,7,FALSE)</f>
        <v>5556T</v>
      </c>
      <c r="F324" s="11" t="str">
        <f>VLOOKUP(A324,[1]数据库!A:H,4,FALSE)</f>
        <v>厅外声光报警</v>
      </c>
      <c r="G324" s="9" t="str">
        <f>VLOOKUP(A324,[1]数据库!A:H,5,FALSE)</f>
        <v>0.5黑</v>
      </c>
      <c r="H324" s="9">
        <f>VLOOKUP(A324,[1]数据库!A:L,12,FALSE)</f>
        <v>0</v>
      </c>
      <c r="I324" s="9">
        <f>VLOOKUP(A324,[1]数据库!A:I,8,FALSE)</f>
        <v>0</v>
      </c>
      <c r="J324" s="9">
        <f>VLOOKUP(A324,[1]数据库!A:K,9,FALSE)</f>
        <v>0</v>
      </c>
      <c r="K324" s="9">
        <f>VLOOKUP(A324,[1]数据库!A:K,10,FALSE)</f>
        <v>0</v>
      </c>
    </row>
    <row r="325" spans="1:11" ht="18.75" x14ac:dyDescent="0.15">
      <c r="A325" s="9">
        <v>461</v>
      </c>
      <c r="B325" s="11" t="str">
        <f>VLOOKUP(A325,[1]数据库!A:H,2,FALSE)</f>
        <v>DJZ/-或JMB-</v>
      </c>
      <c r="C325" s="11" t="str">
        <f>VLOOKUP(A325,[1]数据库!A:H,3,FALSE)</f>
        <v>F3/2</v>
      </c>
      <c r="D325" s="11" t="str">
        <f>VLOOKUP(A325,[1]数据库!A:H,6,FALSE)</f>
        <v>红4</v>
      </c>
      <c r="E325" s="11" t="str">
        <f>VLOOKUP(A325,[1]数据库!A:H,7,FALSE)</f>
        <v>5556T</v>
      </c>
      <c r="F325" s="11" t="str">
        <f>VLOOKUP(A325,[1]数据库!A:H,4,FALSE)</f>
        <v>厅外声光报警</v>
      </c>
      <c r="G325" s="9" t="str">
        <f>VLOOKUP(A325,[1]数据库!A:H,5,FALSE)</f>
        <v>0.5黑</v>
      </c>
      <c r="H325" s="9">
        <f>VLOOKUP(A325,[1]数据库!A:L,12,FALSE)</f>
        <v>0</v>
      </c>
      <c r="I325" s="9">
        <f>VLOOKUP(A325,[1]数据库!A:I,8,FALSE)</f>
        <v>0</v>
      </c>
      <c r="J325" s="9">
        <f>VLOOKUP(A325,[1]数据库!A:K,9,FALSE)</f>
        <v>0</v>
      </c>
      <c r="K325" s="9">
        <f>VLOOKUP(A325,[1]数据库!A:K,10,FALSE)</f>
        <v>0</v>
      </c>
    </row>
    <row r="326" spans="1:11" ht="18.75" x14ac:dyDescent="0.15">
      <c r="A326" s="9">
        <v>462</v>
      </c>
      <c r="B326" s="11" t="str">
        <f>VLOOKUP(A326,[1]数据库!A:H,2,FALSE)</f>
        <v>DC300/1</v>
      </c>
      <c r="C326" s="11" t="str">
        <f>VLOOKUP(A326,[1]数据库!A:H,3,FALSE)</f>
        <v>变频器/+2</v>
      </c>
      <c r="D326" s="11" t="str">
        <f>VLOOKUP(A326,[1]数据库!A:H,6,FALSE)</f>
        <v>专线</v>
      </c>
      <c r="E326" s="11" t="str">
        <f>VLOOKUP(A326,[1]数据库!A:H,7,FALSE)</f>
        <v>专线</v>
      </c>
      <c r="F326" s="11" t="str">
        <f>VLOOKUP(A326,[1]数据库!A:H,4,FALSE)</f>
        <v>1P母线直流停电柜(装配接）</v>
      </c>
      <c r="G326" s="9" t="str">
        <f>VLOOKUP(A326,[1]数据库!A:H,5,FALSE)</f>
        <v>专线</v>
      </c>
      <c r="H326" s="9">
        <f>VLOOKUP(A326,[1]数据库!A:L,12,FALSE)</f>
        <v>0</v>
      </c>
      <c r="I326" s="9">
        <f>VLOOKUP(A326,[1]数据库!A:I,8,FALSE)</f>
        <v>0</v>
      </c>
      <c r="J326" s="9">
        <f>VLOOKUP(A326,[1]数据库!A:K,9,FALSE)</f>
        <v>0</v>
      </c>
      <c r="K326" s="9" t="str">
        <f>VLOOKUP(A326,[1]数据库!A:K,10,FALSE)</f>
        <v>/</v>
      </c>
    </row>
    <row r="327" spans="1:11" ht="18.75" x14ac:dyDescent="0.15">
      <c r="A327" s="9">
        <v>463</v>
      </c>
      <c r="B327" s="11" t="str">
        <f>VLOOKUP(A327,[1]数据库!A:H,2,FALSE)</f>
        <v>DC300/4</v>
      </c>
      <c r="C327" s="11" t="str">
        <f>VLOOKUP(A327,[1]数据库!A:H,3,FALSE)</f>
        <v>变频器/-</v>
      </c>
      <c r="D327" s="11" t="str">
        <f>VLOOKUP(A327,[1]数据库!A:H,6,FALSE)</f>
        <v>专线</v>
      </c>
      <c r="E327" s="11" t="str">
        <f>VLOOKUP(A327,[1]数据库!A:H,7,FALSE)</f>
        <v>专线</v>
      </c>
      <c r="F327" s="11" t="str">
        <f>VLOOKUP(A327,[1]数据库!A:H,4,FALSE)</f>
        <v>1P母线直流停电柜(装配接）</v>
      </c>
      <c r="G327" s="9" t="str">
        <f>VLOOKUP(A327,[1]数据库!A:H,5,FALSE)</f>
        <v>专线</v>
      </c>
      <c r="H327" s="9">
        <f>VLOOKUP(A327,[1]数据库!A:L,12,FALSE)</f>
        <v>0</v>
      </c>
      <c r="I327" s="9">
        <f>VLOOKUP(A327,[1]数据库!A:I,8,FALSE)</f>
        <v>0</v>
      </c>
      <c r="J327" s="9">
        <f>VLOOKUP(A327,[1]数据库!A:K,9,FALSE)</f>
        <v>0</v>
      </c>
      <c r="K327" s="9" t="str">
        <f>VLOOKUP(A327,[1]数据库!A:K,10,FALSE)</f>
        <v>/</v>
      </c>
    </row>
    <row r="328" spans="1:11" ht="18.75" x14ac:dyDescent="0.15">
      <c r="A328" s="9">
        <v>464</v>
      </c>
      <c r="B328" s="11" t="e">
        <f>VLOOKUP(A328,[1]数据库!A:H,2,FALSE)</f>
        <v>#N/A</v>
      </c>
      <c r="C328" s="11" t="e">
        <f>VLOOKUP(A328,[1]数据库!A:H,3,FALSE)</f>
        <v>#N/A</v>
      </c>
      <c r="D328" s="11" t="e">
        <f>VLOOKUP(A328,[1]数据库!A:H,6,FALSE)</f>
        <v>#N/A</v>
      </c>
      <c r="E328" s="11" t="e">
        <f>VLOOKUP(A328,[1]数据库!A:H,7,FALSE)</f>
        <v>#N/A</v>
      </c>
      <c r="F328" s="11" t="e">
        <f>VLOOKUP(A328,[1]数据库!A:H,4,FALSE)</f>
        <v>#N/A</v>
      </c>
      <c r="G328" s="9" t="e">
        <f>VLOOKUP(A328,[1]数据库!A:H,5,FALSE)</f>
        <v>#N/A</v>
      </c>
      <c r="H328" s="9" t="e">
        <f>VLOOKUP(A328,[1]数据库!A:L,12,FALSE)</f>
        <v>#N/A</v>
      </c>
      <c r="I328" s="9" t="e">
        <f>VLOOKUP(A328,[1]数据库!A:I,8,FALSE)</f>
        <v>#N/A</v>
      </c>
      <c r="J328" s="9" t="e">
        <f>VLOOKUP(A328,[1]数据库!A:K,9,FALSE)</f>
        <v>#N/A</v>
      </c>
      <c r="K328" s="9" t="e">
        <f>VLOOKUP(A328,[1]数据库!A:K,10,FALSE)</f>
        <v>#N/A</v>
      </c>
    </row>
    <row r="329" spans="1:11" ht="18.75" x14ac:dyDescent="0.15">
      <c r="A329" s="105" t="s">
        <v>266</v>
      </c>
      <c r="B329" s="106"/>
      <c r="C329" s="106"/>
      <c r="D329" s="106"/>
      <c r="E329" s="106"/>
      <c r="F329" s="106"/>
      <c r="G329" s="106"/>
      <c r="H329" s="106"/>
      <c r="I329" s="106"/>
      <c r="J329" s="106"/>
      <c r="K329" s="107"/>
    </row>
    <row r="330" spans="1:11" ht="18.75" x14ac:dyDescent="0.15">
      <c r="A330" s="9">
        <v>801</v>
      </c>
      <c r="B330" s="11" t="str">
        <f>VLOOKUP(A330,[1]数据库!A:H,2,FALSE)</f>
        <v>输入电源/R</v>
      </c>
      <c r="C330" s="11" t="str">
        <f>VLOOKUP(A330,[1]数据库!A:H,3,FALSE)</f>
        <v>变频器/R</v>
      </c>
      <c r="D330" s="11" t="str">
        <f>VLOOKUP(A330,[1]数据库!A:H,6,FALSE)</f>
        <v>半剥11</v>
      </c>
      <c r="E330" s="11" t="str">
        <f>VLOOKUP(A330,[1]数据库!A:H,7,FALSE)</f>
        <v>圆</v>
      </c>
      <c r="F330" s="11" t="str">
        <f>VLOOKUP(A330,[1]数据库!A:H,4,FALSE)</f>
        <v>标准</v>
      </c>
      <c r="G330" s="9" t="str">
        <f>VLOOKUP(A330,[1]数据库!A:H,5,FALSE)</f>
        <v>黄</v>
      </c>
      <c r="H330" s="9">
        <f>VLOOKUP(A330,[1]数据库!A:L,12,FALSE)</f>
        <v>0</v>
      </c>
      <c r="I330" s="9">
        <f>VLOOKUP(A330,[1]数据库!A:I,8,FALSE)</f>
        <v>0</v>
      </c>
      <c r="J330" s="9">
        <f>VLOOKUP(A330,[1]数据库!A:K,9,FALSE)</f>
        <v>0</v>
      </c>
      <c r="K330" s="9">
        <f>VLOOKUP(A330,[1]数据库!A:K,10,FALSE)</f>
        <v>0</v>
      </c>
    </row>
    <row r="331" spans="1:11" ht="18.75" x14ac:dyDescent="0.15">
      <c r="A331" s="9">
        <f>A330+1</f>
        <v>802</v>
      </c>
      <c r="B331" s="11" t="str">
        <f>VLOOKUP(A331,[1]数据库!A:H,2,FALSE)</f>
        <v>输入电源/S</v>
      </c>
      <c r="C331" s="11" t="str">
        <f>VLOOKUP(A331,[1]数据库!A:H,3,FALSE)</f>
        <v>变频器/S</v>
      </c>
      <c r="D331" s="11" t="str">
        <f>VLOOKUP(A331,[1]数据库!A:H,6,FALSE)</f>
        <v>半剥11</v>
      </c>
      <c r="E331" s="11" t="str">
        <f>VLOOKUP(A331,[1]数据库!A:H,7,FALSE)</f>
        <v>圆</v>
      </c>
      <c r="F331" s="11" t="str">
        <f>VLOOKUP(A331,[1]数据库!A:H,4,FALSE)</f>
        <v>标准</v>
      </c>
      <c r="G331" s="9" t="str">
        <f>VLOOKUP(A331,[1]数据库!A:H,5,FALSE)</f>
        <v>蓝</v>
      </c>
      <c r="H331" s="9">
        <f>VLOOKUP(A331,[1]数据库!A:L,12,FALSE)</f>
        <v>0</v>
      </c>
      <c r="I331" s="9">
        <f>VLOOKUP(A331,[1]数据库!A:I,8,FALSE)</f>
        <v>150</v>
      </c>
      <c r="J331" s="9">
        <f>VLOOKUP(A331,[1]数据库!A:K,9,FALSE)</f>
        <v>0</v>
      </c>
      <c r="K331" s="9">
        <f>VLOOKUP(A331,[1]数据库!A:K,10,FALSE)</f>
        <v>0</v>
      </c>
    </row>
    <row r="332" spans="1:11" ht="18.75" x14ac:dyDescent="0.15">
      <c r="A332" s="9">
        <f t="shared" ref="A332:A346" si="0">A331+1</f>
        <v>803</v>
      </c>
      <c r="B332" s="11" t="str">
        <f>VLOOKUP(A332,[1]数据库!A:H,2,FALSE)</f>
        <v>输入电源/T</v>
      </c>
      <c r="C332" s="11" t="str">
        <f>VLOOKUP(A332,[1]数据库!A:H,3,FALSE)</f>
        <v>变频器/T</v>
      </c>
      <c r="D332" s="11" t="str">
        <f>VLOOKUP(A332,[1]数据库!A:H,6,FALSE)</f>
        <v>半剥11</v>
      </c>
      <c r="E332" s="11" t="str">
        <f>VLOOKUP(A332,[1]数据库!A:H,7,FALSE)</f>
        <v>圆</v>
      </c>
      <c r="F332" s="11" t="str">
        <f>VLOOKUP(A332,[1]数据库!A:H,4,FALSE)</f>
        <v>标准</v>
      </c>
      <c r="G332" s="9" t="str">
        <f>VLOOKUP(A332,[1]数据库!A:H,5,FALSE)</f>
        <v>红</v>
      </c>
      <c r="H332" s="9">
        <f>VLOOKUP(A332,[1]数据库!A:L,12,FALSE)</f>
        <v>0</v>
      </c>
      <c r="I332" s="9">
        <f>VLOOKUP(A332,[1]数据库!A:I,8,FALSE)</f>
        <v>150</v>
      </c>
      <c r="J332" s="9">
        <f>VLOOKUP(A332,[1]数据库!A:K,9,FALSE)</f>
        <v>0</v>
      </c>
      <c r="K332" s="9">
        <f>VLOOKUP(A332,[1]数据库!A:K,10,FALSE)</f>
        <v>0</v>
      </c>
    </row>
    <row r="333" spans="1:11" ht="18.75" x14ac:dyDescent="0.15">
      <c r="A333" s="9">
        <f t="shared" si="0"/>
        <v>804</v>
      </c>
      <c r="B333" s="11" t="str">
        <f>VLOOKUP(A333,[1]数据库!A:H,2,FALSE)</f>
        <v>变频器/U</v>
      </c>
      <c r="C333" s="11" t="str">
        <f>VLOOKUP(A333,[1]数据库!A:H,3,FALSE)</f>
        <v>MC/1</v>
      </c>
      <c r="D333" s="11" t="str">
        <f>VLOOKUP(A333,[1]数据库!A:H,6,FALSE)</f>
        <v>圆</v>
      </c>
      <c r="E333" s="11" t="str">
        <f>VLOOKUP(A333,[1]数据库!A:H,7,FALSE)</f>
        <v>开叉</v>
      </c>
      <c r="F333" s="11" t="str">
        <f>VLOOKUP(A333,[1]数据库!A:H,4,FALSE)</f>
        <v>标准</v>
      </c>
      <c r="G333" s="9" t="str">
        <f>VLOOKUP(A333,[1]数据库!A:H,5,FALSE)</f>
        <v>黄</v>
      </c>
      <c r="H333" s="9">
        <f>VLOOKUP(A333,[1]数据库!A:L,12,FALSE)</f>
        <v>0</v>
      </c>
      <c r="I333" s="9">
        <f>VLOOKUP(A333,[1]数据库!A:I,8,FALSE)</f>
        <v>150</v>
      </c>
      <c r="J333" s="9">
        <f>VLOOKUP(A333,[1]数据库!A:K,9,FALSE)</f>
        <v>0</v>
      </c>
      <c r="K333" s="9">
        <f>VLOOKUP(A333,[1]数据库!A:K,10,FALSE)</f>
        <v>0</v>
      </c>
    </row>
    <row r="334" spans="1:11" ht="18.75" x14ac:dyDescent="0.15">
      <c r="A334" s="9">
        <f t="shared" si="0"/>
        <v>805</v>
      </c>
      <c r="B334" s="11" t="str">
        <f>VLOOKUP(A334,[1]数据库!A:H,2,FALSE)</f>
        <v>变频器/V</v>
      </c>
      <c r="C334" s="11" t="str">
        <f>VLOOKUP(A334,[1]数据库!A:H,3,FALSE)</f>
        <v>MC/3</v>
      </c>
      <c r="D334" s="11" t="str">
        <f>VLOOKUP(A334,[1]数据库!A:H,6,FALSE)</f>
        <v>圆</v>
      </c>
      <c r="E334" s="11" t="str">
        <f>VLOOKUP(A334,[1]数据库!A:H,7,FALSE)</f>
        <v>开叉</v>
      </c>
      <c r="F334" s="11" t="str">
        <f>VLOOKUP(A334,[1]数据库!A:H,4,FALSE)</f>
        <v>标准</v>
      </c>
      <c r="G334" s="9" t="str">
        <f>VLOOKUP(A334,[1]数据库!A:H,5,FALSE)</f>
        <v>蓝</v>
      </c>
      <c r="H334" s="9">
        <f>VLOOKUP(A334,[1]数据库!A:L,12,FALSE)</f>
        <v>0</v>
      </c>
      <c r="I334" s="9">
        <f>VLOOKUP(A334,[1]数据库!A:I,8,FALSE)</f>
        <v>840</v>
      </c>
      <c r="J334" s="9">
        <f>VLOOKUP(A334,[1]数据库!A:K,9,FALSE)</f>
        <v>0</v>
      </c>
      <c r="K334" s="9">
        <f>VLOOKUP(A334,[1]数据库!A:K,10,FALSE)</f>
        <v>0</v>
      </c>
    </row>
    <row r="335" spans="1:11" ht="18.75" x14ac:dyDescent="0.15">
      <c r="A335" s="9">
        <f t="shared" si="0"/>
        <v>806</v>
      </c>
      <c r="B335" s="11" t="str">
        <f>VLOOKUP(A335,[1]数据库!A:H,2,FALSE)</f>
        <v>变频器/W</v>
      </c>
      <c r="C335" s="11" t="str">
        <f>VLOOKUP(A335,[1]数据库!A:H,3,FALSE)</f>
        <v>MC/5</v>
      </c>
      <c r="D335" s="11" t="str">
        <f>VLOOKUP(A335,[1]数据库!A:H,6,FALSE)</f>
        <v>圆</v>
      </c>
      <c r="E335" s="11" t="str">
        <f>VLOOKUP(A335,[1]数据库!A:H,7,FALSE)</f>
        <v>开叉</v>
      </c>
      <c r="F335" s="11" t="str">
        <f>VLOOKUP(A335,[1]数据库!A:H,4,FALSE)</f>
        <v>标准</v>
      </c>
      <c r="G335" s="9" t="str">
        <f>VLOOKUP(A335,[1]数据库!A:H,5,FALSE)</f>
        <v>红</v>
      </c>
      <c r="H335" s="9">
        <f>VLOOKUP(A335,[1]数据库!A:L,12,FALSE)</f>
        <v>0</v>
      </c>
      <c r="I335" s="9">
        <f>VLOOKUP(A335,[1]数据库!A:I,8,FALSE)</f>
        <v>820</v>
      </c>
      <c r="J335" s="9">
        <f>VLOOKUP(A335,[1]数据库!A:K,9,FALSE)</f>
        <v>0</v>
      </c>
      <c r="K335" s="9">
        <f>VLOOKUP(A335,[1]数据库!A:K,10,FALSE)</f>
        <v>0</v>
      </c>
    </row>
    <row r="336" spans="1:11" ht="18.75" x14ac:dyDescent="0.15">
      <c r="A336" s="9">
        <f t="shared" si="0"/>
        <v>807</v>
      </c>
      <c r="B336" s="11" t="str">
        <f>VLOOKUP(A336,[1]数据库!A:H,2,FALSE)</f>
        <v>端子排/1U</v>
      </c>
      <c r="C336" s="11" t="str">
        <f>VLOOKUP(A336,[1]数据库!A:H,3,FALSE)</f>
        <v>MC/2</v>
      </c>
      <c r="D336" s="11" t="str">
        <f>VLOOKUP(A336,[1]数据库!A:H,6,FALSE)</f>
        <v>半剥11</v>
      </c>
      <c r="E336" s="11" t="str">
        <f>VLOOKUP(A336,[1]数据库!A:H,7,FALSE)</f>
        <v>开叉</v>
      </c>
      <c r="F336" s="11" t="str">
        <f>VLOOKUP(A336,[1]数据库!A:H,4,FALSE)</f>
        <v>标准</v>
      </c>
      <c r="G336" s="9" t="str">
        <f>VLOOKUP(A336,[1]数据库!A:H,5,FALSE)</f>
        <v>黄</v>
      </c>
      <c r="H336" s="9">
        <f>VLOOKUP(A336,[1]数据库!A:L,12,FALSE)</f>
        <v>0</v>
      </c>
      <c r="I336" s="9">
        <f>VLOOKUP(A336,[1]数据库!A:I,8,FALSE)</f>
        <v>800</v>
      </c>
      <c r="J336" s="9">
        <f>VLOOKUP(A336,[1]数据库!A:K,9,FALSE)</f>
        <v>0</v>
      </c>
      <c r="K336" s="9">
        <f>VLOOKUP(A336,[1]数据库!A:K,10,FALSE)</f>
        <v>0</v>
      </c>
    </row>
    <row r="337" spans="1:11" ht="18.75" x14ac:dyDescent="0.15">
      <c r="A337" s="9">
        <f t="shared" si="0"/>
        <v>808</v>
      </c>
      <c r="B337" s="11" t="str">
        <f>VLOOKUP(A337,[1]数据库!A:H,2,FALSE)</f>
        <v>端子排/1V</v>
      </c>
      <c r="C337" s="11" t="str">
        <f>VLOOKUP(A337,[1]数据库!A:H,3,FALSE)</f>
        <v>MC/4</v>
      </c>
      <c r="D337" s="11" t="str">
        <f>VLOOKUP(A337,[1]数据库!A:H,6,FALSE)</f>
        <v>半剥11</v>
      </c>
      <c r="E337" s="11" t="str">
        <f>VLOOKUP(A337,[1]数据库!A:H,7,FALSE)</f>
        <v>开叉</v>
      </c>
      <c r="F337" s="11" t="str">
        <f>VLOOKUP(A337,[1]数据库!A:H,4,FALSE)</f>
        <v>标准</v>
      </c>
      <c r="G337" s="9" t="str">
        <f>VLOOKUP(A337,[1]数据库!A:H,5,FALSE)</f>
        <v>蓝</v>
      </c>
      <c r="H337" s="9">
        <f>VLOOKUP(A337,[1]数据库!A:L,12,FALSE)</f>
        <v>0</v>
      </c>
      <c r="I337" s="9">
        <f>VLOOKUP(A337,[1]数据库!A:I,8,FALSE)</f>
        <v>0</v>
      </c>
      <c r="J337" s="9">
        <f>VLOOKUP(A337,[1]数据库!A:K,9,FALSE)</f>
        <v>0</v>
      </c>
      <c r="K337" s="9">
        <f>VLOOKUP(A337,[1]数据库!A:K,10,FALSE)</f>
        <v>0</v>
      </c>
    </row>
    <row r="338" spans="1:11" ht="18.75" x14ac:dyDescent="0.15">
      <c r="A338" s="9">
        <f t="shared" si="0"/>
        <v>809</v>
      </c>
      <c r="B338" s="11" t="str">
        <f>VLOOKUP(A338,[1]数据库!A:H,2,FALSE)</f>
        <v>端子排/1W</v>
      </c>
      <c r="C338" s="11" t="str">
        <f>VLOOKUP(A338,[1]数据库!A:H,3,FALSE)</f>
        <v>MC/6</v>
      </c>
      <c r="D338" s="11" t="str">
        <f>VLOOKUP(A338,[1]数据库!A:H,6,FALSE)</f>
        <v>半剥11</v>
      </c>
      <c r="E338" s="11" t="str">
        <f>VLOOKUP(A338,[1]数据库!A:H,7,FALSE)</f>
        <v>开叉</v>
      </c>
      <c r="F338" s="11" t="str">
        <f>VLOOKUP(A338,[1]数据库!A:H,4,FALSE)</f>
        <v>标准</v>
      </c>
      <c r="G338" s="9" t="str">
        <f>VLOOKUP(A338,[1]数据库!A:H,5,FALSE)</f>
        <v>红</v>
      </c>
      <c r="H338" s="9">
        <f>VLOOKUP(A338,[1]数据库!A:L,12,FALSE)</f>
        <v>0</v>
      </c>
      <c r="I338" s="9">
        <f>VLOOKUP(A338,[1]数据库!A:I,8,FALSE)</f>
        <v>0</v>
      </c>
      <c r="J338" s="9">
        <f>VLOOKUP(A338,[1]数据库!A:K,9,FALSE)</f>
        <v>0</v>
      </c>
      <c r="K338" s="9">
        <f>VLOOKUP(A338,[1]数据库!A:K,10,FALSE)</f>
        <v>0</v>
      </c>
    </row>
    <row r="339" spans="1:11" ht="18.75" x14ac:dyDescent="0.15">
      <c r="A339" s="9">
        <f t="shared" si="0"/>
        <v>810</v>
      </c>
      <c r="B339" s="11" t="str">
        <f>VLOOKUP(A339,[1]数据库!A:H,2,FALSE)</f>
        <v>变频器/(+)或+或+2</v>
      </c>
      <c r="C339" s="11" t="str">
        <f>VLOOKUP(A339,[1]数据库!A:H,3,FALSE)</f>
        <v>电阻箱/R-1</v>
      </c>
      <c r="D339" s="11">
        <f>VLOOKUP(A339,[1]数据库!A:H,6,FALSE)</f>
        <v>0</v>
      </c>
      <c r="E339" s="11">
        <f>VLOOKUP(A339,[1]数据库!A:H,7,FALSE)</f>
        <v>0</v>
      </c>
      <c r="F339" s="11" t="str">
        <f>VLOOKUP(A339,[1]数据库!A:H,4,FALSE)</f>
        <v>标准</v>
      </c>
      <c r="G339" s="9" t="str">
        <f>VLOOKUP(A339,[1]数据库!A:H,5,FALSE)</f>
        <v>白</v>
      </c>
      <c r="H339" s="9">
        <f>VLOOKUP(A339,[1]数据库!A:L,12,FALSE)</f>
        <v>0</v>
      </c>
      <c r="I339" s="9">
        <f>VLOOKUP(A339,[1]数据库!A:I,8,FALSE)</f>
        <v>1200</v>
      </c>
      <c r="J339" s="9">
        <f>VLOOKUP(A339,[1]数据库!A:K,9,FALSE)</f>
        <v>0</v>
      </c>
      <c r="K339" s="9">
        <f>VLOOKUP(A339,[1]数据库!A:K,10,FALSE)</f>
        <v>0</v>
      </c>
    </row>
    <row r="340" spans="1:11" ht="18.75" x14ac:dyDescent="0.15">
      <c r="A340" s="9">
        <f t="shared" si="0"/>
        <v>811</v>
      </c>
      <c r="B340" s="11" t="str">
        <f>VLOOKUP(A340,[1]数据库!A:H,2,FALSE)</f>
        <v>变频器/BR或B</v>
      </c>
      <c r="C340" s="11" t="str">
        <f>VLOOKUP(A340,[1]数据库!A:H,3,FALSE)</f>
        <v>电阻箱/R-2</v>
      </c>
      <c r="D340" s="11">
        <f>VLOOKUP(A340,[1]数据库!A:H,6,FALSE)</f>
        <v>0</v>
      </c>
      <c r="E340" s="11">
        <f>VLOOKUP(A340,[1]数据库!A:H,7,FALSE)</f>
        <v>0</v>
      </c>
      <c r="F340" s="11" t="str">
        <f>VLOOKUP(A340,[1]数据库!A:H,4,FALSE)</f>
        <v>标准</v>
      </c>
      <c r="G340" s="9" t="str">
        <f>VLOOKUP(A340,[1]数据库!A:H,5,FALSE)</f>
        <v>白</v>
      </c>
      <c r="H340" s="9">
        <f>VLOOKUP(A340,[1]数据库!A:L,12,FALSE)</f>
        <v>0</v>
      </c>
      <c r="I340" s="9">
        <f>VLOOKUP(A340,[1]数据库!A:I,8,FALSE)</f>
        <v>1210</v>
      </c>
      <c r="J340" s="9">
        <f>VLOOKUP(A340,[1]数据库!A:K,9,FALSE)</f>
        <v>0</v>
      </c>
      <c r="K340" s="9">
        <f>VLOOKUP(A340,[1]数据库!A:K,10,FALSE)</f>
        <v>0</v>
      </c>
    </row>
    <row r="341" spans="1:11" ht="18.75" x14ac:dyDescent="0.15">
      <c r="A341" s="9">
        <f t="shared" si="0"/>
        <v>812</v>
      </c>
      <c r="B341" s="11" t="str">
        <f>VLOOKUP(A341,[1]数据库!A:H,2,FALSE)</f>
        <v>变频器/P或+或P1</v>
      </c>
      <c r="C341" s="11" t="str">
        <f>VLOOKUP(A341,[1]数据库!A:H,3,FALSE)</f>
        <v>DKQ/1</v>
      </c>
      <c r="D341" s="11" t="str">
        <f>VLOOKUP(A341,[1]数据库!A:H,6,FALSE)</f>
        <v>圆</v>
      </c>
      <c r="E341" s="11" t="str">
        <f>VLOOKUP(A341,[1]数据库!A:H,7,FALSE)</f>
        <v>圆</v>
      </c>
      <c r="F341" s="11" t="str">
        <f>VLOOKUP(A341,[1]数据库!A:H,4,FALSE)</f>
        <v>有EMC</v>
      </c>
      <c r="G341" s="9" t="str">
        <f>VLOOKUP(A341,[1]数据库!A:H,5,FALSE)</f>
        <v>黄</v>
      </c>
      <c r="H341" s="9">
        <f>VLOOKUP(A341,[1]数据库!A:L,12,FALSE)</f>
        <v>0</v>
      </c>
      <c r="I341" s="9">
        <f>VLOOKUP(A341,[1]数据库!A:I,8,FALSE)</f>
        <v>0</v>
      </c>
      <c r="J341" s="9">
        <f>VLOOKUP(A341,[1]数据库!A:K,9,FALSE)</f>
        <v>0</v>
      </c>
      <c r="K341" s="9">
        <f>VLOOKUP(A341,[1]数据库!A:K,10,FALSE)</f>
        <v>0</v>
      </c>
    </row>
    <row r="342" spans="1:11" ht="18.75" x14ac:dyDescent="0.15">
      <c r="A342" s="9">
        <f t="shared" si="0"/>
        <v>813</v>
      </c>
      <c r="B342" s="11" t="str">
        <f>VLOOKUP(A342,[1]数据库!A:H,2,FALSE)</f>
        <v>变频器/(+)或+2或+</v>
      </c>
      <c r="C342" s="11" t="str">
        <f>VLOOKUP(A342,[1]数据库!A:H,3,FALSE)</f>
        <v>DKQ/2</v>
      </c>
      <c r="D342" s="11" t="str">
        <f>VLOOKUP(A342,[1]数据库!A:H,6,FALSE)</f>
        <v>圆</v>
      </c>
      <c r="E342" s="11" t="str">
        <f>VLOOKUP(A342,[1]数据库!A:H,7,FALSE)</f>
        <v>圆</v>
      </c>
      <c r="F342" s="11" t="str">
        <f>VLOOKUP(A342,[1]数据库!A:H,4,FALSE)</f>
        <v>有EMC</v>
      </c>
      <c r="G342" s="9" t="str">
        <f>VLOOKUP(A342,[1]数据库!A:H,5,FALSE)</f>
        <v>蓝</v>
      </c>
      <c r="H342" s="9">
        <f>VLOOKUP(A342,[1]数据库!A:L,12,FALSE)</f>
        <v>0</v>
      </c>
      <c r="I342" s="9">
        <f>VLOOKUP(A342,[1]数据库!A:I,8,FALSE)</f>
        <v>0</v>
      </c>
      <c r="J342" s="9">
        <f>VLOOKUP(A342,[1]数据库!A:K,9,FALSE)</f>
        <v>0</v>
      </c>
      <c r="K342" s="9">
        <f>VLOOKUP(A342,[1]数据库!A:K,10,FALSE)</f>
        <v>0</v>
      </c>
    </row>
    <row r="343" spans="1:11" ht="18.75" x14ac:dyDescent="0.15">
      <c r="A343" s="9">
        <f t="shared" si="0"/>
        <v>814</v>
      </c>
      <c r="B343" s="11" t="str">
        <f>VLOOKUP(A343,[1]数据库!A:H,2,FALSE)</f>
        <v>变频器/(+)或+2</v>
      </c>
      <c r="C343" s="11" t="str">
        <f>VLOOKUP(A343,[1]数据库!A:H,3,FALSE)</f>
        <v>能量装置AFE/1</v>
      </c>
      <c r="D343" s="11" t="str">
        <f>VLOOKUP(A343,[1]数据库!A:H,6,FALSE)</f>
        <v>圆</v>
      </c>
      <c r="E343" s="11" t="str">
        <f>VLOOKUP(A343,[1]数据库!A:H,7,FALSE)</f>
        <v>半剥11</v>
      </c>
      <c r="F343" s="11" t="str">
        <f>VLOOKUP(A343,[1]数据库!A:H,4,FALSE)</f>
        <v>有能量</v>
      </c>
      <c r="G343" s="9" t="str">
        <f>VLOOKUP(A343,[1]数据库!A:H,5,FALSE)</f>
        <v>黄</v>
      </c>
      <c r="H343" s="9">
        <f>VLOOKUP(A343,[1]数据库!A:L,12,FALSE)</f>
        <v>0</v>
      </c>
      <c r="I343" s="9" t="str">
        <f>VLOOKUP(A343,[1]数据库!A:I,8,FALSE)</f>
        <v>600/590</v>
      </c>
      <c r="J343" s="9">
        <f>VLOOKUP(A343,[1]数据库!A:K,9,FALSE)</f>
        <v>0</v>
      </c>
      <c r="K343" s="9">
        <f>VLOOKUP(A343,[1]数据库!A:K,10,FALSE)</f>
        <v>0</v>
      </c>
    </row>
    <row r="344" spans="1:11" ht="18.75" x14ac:dyDescent="0.15">
      <c r="A344" s="9">
        <f t="shared" si="0"/>
        <v>815</v>
      </c>
      <c r="B344" s="11" t="str">
        <f>VLOOKUP(A344,[1]数据库!A:H,2,FALSE)</f>
        <v>变频器/(-)</v>
      </c>
      <c r="C344" s="11" t="str">
        <f>VLOOKUP(A344,[1]数据库!A:H,3,FALSE)</f>
        <v>能量装置AFE/2</v>
      </c>
      <c r="D344" s="11" t="str">
        <f>VLOOKUP(A344,[1]数据库!A:H,6,FALSE)</f>
        <v>圆</v>
      </c>
      <c r="E344" s="11" t="str">
        <f>VLOOKUP(A344,[1]数据库!A:H,7,FALSE)</f>
        <v>半剥11</v>
      </c>
      <c r="F344" s="11" t="str">
        <f>VLOOKUP(A344,[1]数据库!A:H,4,FALSE)</f>
        <v>有能量</v>
      </c>
      <c r="G344" s="9" t="str">
        <f>VLOOKUP(A344,[1]数据库!A:H,5,FALSE)</f>
        <v>蓝</v>
      </c>
      <c r="H344" s="9">
        <f>VLOOKUP(A344,[1]数据库!A:L,12,FALSE)</f>
        <v>0</v>
      </c>
      <c r="I344" s="9">
        <f>VLOOKUP(A344,[1]数据库!A:I,8,FALSE)</f>
        <v>0</v>
      </c>
      <c r="J344" s="9">
        <f>VLOOKUP(A344,[1]数据库!A:K,9,FALSE)</f>
        <v>0</v>
      </c>
      <c r="K344" s="9">
        <f>VLOOKUP(A344,[1]数据库!A:K,10,FALSE)</f>
        <v>0</v>
      </c>
    </row>
    <row r="345" spans="1:11" ht="18.75" x14ac:dyDescent="0.15">
      <c r="A345" s="9">
        <f t="shared" si="0"/>
        <v>816</v>
      </c>
      <c r="B345" s="11" t="str">
        <f>VLOOKUP(A345,[1]数据库!A:H,2,FALSE)</f>
        <v>变频器/PE</v>
      </c>
      <c r="C345" s="11" t="str">
        <f>VLOOKUP(A345,[1]数据库!A:H,3,FALSE)</f>
        <v>PE</v>
      </c>
      <c r="D345" s="11" t="str">
        <f>VLOOKUP(A345,[1]数据库!A:H,6,FALSE)</f>
        <v>圆</v>
      </c>
      <c r="E345" s="11" t="str">
        <f>VLOOKUP(A345,[1]数据库!A:H,7,FALSE)</f>
        <v>圆</v>
      </c>
      <c r="F345" s="11" t="str">
        <f>VLOOKUP(A345,[1]数据库!A:H,4,FALSE)</f>
        <v>标准</v>
      </c>
      <c r="G345" s="9" t="str">
        <f>VLOOKUP(A345,[1]数据库!A:H,5,FALSE)</f>
        <v>黄绿</v>
      </c>
      <c r="H345" s="9">
        <f>VLOOKUP(A345,[1]数据库!A:L,12,FALSE)</f>
        <v>0</v>
      </c>
      <c r="I345" s="9">
        <f>VLOOKUP(A345,[1]数据库!A:I,8,FALSE)</f>
        <v>0</v>
      </c>
      <c r="J345" s="9">
        <f>VLOOKUP(A345,[1]数据库!A:K,9,FALSE)</f>
        <v>0</v>
      </c>
      <c r="K345" s="9">
        <f>VLOOKUP(A345,[1]数据库!A:K,10,FALSE)</f>
        <v>0</v>
      </c>
    </row>
    <row r="346" spans="1:11" ht="18.75" x14ac:dyDescent="0.15">
      <c r="A346" s="9">
        <f t="shared" si="0"/>
        <v>817</v>
      </c>
      <c r="B346" s="11" t="e">
        <f>VLOOKUP(A346,[1]数据库!A:H,2,FALSE)</f>
        <v>#N/A</v>
      </c>
      <c r="C346" s="11" t="e">
        <f>VLOOKUP(A346,[1]数据库!A:H,3,FALSE)</f>
        <v>#N/A</v>
      </c>
      <c r="D346" s="11" t="e">
        <f>VLOOKUP(A346,[1]数据库!A:H,6,FALSE)</f>
        <v>#N/A</v>
      </c>
      <c r="E346" s="11" t="e">
        <f>VLOOKUP(A346,[1]数据库!A:H,7,FALSE)</f>
        <v>#N/A</v>
      </c>
      <c r="F346" s="11" t="e">
        <f>VLOOKUP(A346,[1]数据库!A:H,4,FALSE)</f>
        <v>#N/A</v>
      </c>
      <c r="G346" s="9" t="e">
        <f>VLOOKUP(A346,[1]数据库!A:H,5,FALSE)</f>
        <v>#N/A</v>
      </c>
      <c r="H346" s="9" t="e">
        <f>VLOOKUP(A346,[1]数据库!A:L,12,FALSE)</f>
        <v>#N/A</v>
      </c>
      <c r="I346" s="9" t="e">
        <f>VLOOKUP(A346,[1]数据库!A:I,8,FALSE)</f>
        <v>#N/A</v>
      </c>
      <c r="J346" s="9" t="e">
        <f>VLOOKUP(A346,[1]数据库!A:K,9,FALSE)</f>
        <v>#N/A</v>
      </c>
      <c r="K346" s="9" t="e">
        <f>VLOOKUP(A346,[1]数据库!A:K,10,FALSE)</f>
        <v>#N/A</v>
      </c>
    </row>
  </sheetData>
  <mergeCells count="55">
    <mergeCell ref="A25:K25"/>
    <mergeCell ref="A2:K2"/>
    <mergeCell ref="G3:K3"/>
    <mergeCell ref="G4:K4"/>
    <mergeCell ref="A7:K7"/>
    <mergeCell ref="A8:K8"/>
    <mergeCell ref="A9:K9"/>
    <mergeCell ref="A10:K10"/>
    <mergeCell ref="A12:K12"/>
    <mergeCell ref="A14:K14"/>
    <mergeCell ref="A16:K16"/>
    <mergeCell ref="A24:K24"/>
    <mergeCell ref="A26:B26"/>
    <mergeCell ref="A27:B27"/>
    <mergeCell ref="C27:F27"/>
    <mergeCell ref="H27:K27"/>
    <mergeCell ref="A28:B28"/>
    <mergeCell ref="C28:F28"/>
    <mergeCell ref="H28:K28"/>
    <mergeCell ref="A29:B29"/>
    <mergeCell ref="C29:F29"/>
    <mergeCell ref="H29:K29"/>
    <mergeCell ref="A30:B30"/>
    <mergeCell ref="C30:F30"/>
    <mergeCell ref="H30:K30"/>
    <mergeCell ref="B38:K38"/>
    <mergeCell ref="A31:B31"/>
    <mergeCell ref="C31:F31"/>
    <mergeCell ref="H31:K31"/>
    <mergeCell ref="A32:B32"/>
    <mergeCell ref="C32:F32"/>
    <mergeCell ref="H32:K32"/>
    <mergeCell ref="A33:K33"/>
    <mergeCell ref="A34:K34"/>
    <mergeCell ref="B35:K35"/>
    <mergeCell ref="B36:K36"/>
    <mergeCell ref="B37:K37"/>
    <mergeCell ref="A88:K88"/>
    <mergeCell ref="B39:K39"/>
    <mergeCell ref="B40:K40"/>
    <mergeCell ref="B41:C41"/>
    <mergeCell ref="D41:K41"/>
    <mergeCell ref="B42:K42"/>
    <mergeCell ref="B43:C43"/>
    <mergeCell ref="D43:K43"/>
    <mergeCell ref="A45:K45"/>
    <mergeCell ref="A62:K62"/>
    <mergeCell ref="A76:K76"/>
    <mergeCell ref="A80:K80"/>
    <mergeCell ref="A85:K85"/>
    <mergeCell ref="A95:K95"/>
    <mergeCell ref="A100:K100"/>
    <mergeCell ref="A146:K146"/>
    <mergeCell ref="A159:K159"/>
    <mergeCell ref="A329:K329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G20有机房接线表 </vt:lpstr>
      <vt:lpstr>G20有机房裁线表</vt:lpstr>
      <vt:lpstr>G20有机房接线表试制</vt:lpstr>
      <vt:lpstr>'G20有机房接线表 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2024-06-14T05:37:39Z</dcterms:modified>
</cp:coreProperties>
</file>